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0" windowWidth="19140" windowHeight="7340" firstSheet="1" activeTab="1"/>
  </bookViews>
  <sheets>
    <sheet name="ΜΟΡΙΑ-ΕΚΠΑΙΔΕΥΤΙΚΟΥ (5)" sheetId="22" state="hidden" r:id="rId1"/>
    <sheet name="ΣΥΓΚΕΝΤΡΩΤΙΚΟΣ" sheetId="4" r:id="rId2"/>
  </sheets>
  <calcPr calcId="144525" refMode="R1C1"/>
</workbook>
</file>

<file path=xl/calcChain.xml><?xml version="1.0" encoding="utf-8"?>
<calcChain xmlns="http://schemas.openxmlformats.org/spreadsheetml/2006/main">
  <c r="AA49" i="22" l="1"/>
  <c r="Y49" i="22"/>
  <c r="W49" i="22"/>
  <c r="U49" i="22"/>
  <c r="S49" i="22"/>
  <c r="O49" i="22"/>
  <c r="M49" i="22"/>
  <c r="L49" i="22"/>
  <c r="K49" i="22"/>
  <c r="J49" i="22"/>
  <c r="I49" i="22"/>
  <c r="G49" i="22"/>
  <c r="F49" i="22"/>
  <c r="E49" i="22"/>
  <c r="D49" i="22"/>
  <c r="C49" i="22"/>
  <c r="B49" i="22"/>
  <c r="Q47" i="22"/>
  <c r="N47" i="22"/>
  <c r="AC46" i="22"/>
  <c r="V46" i="22"/>
  <c r="R46" i="22"/>
  <c r="A34" i="22"/>
  <c r="A33" i="22"/>
  <c r="A32" i="22"/>
  <c r="I28" i="22"/>
  <c r="AB49" i="22" s="1"/>
  <c r="I27" i="22"/>
  <c r="Z49" i="22" s="1"/>
  <c r="I26" i="22"/>
  <c r="X49" i="22" s="1"/>
  <c r="I22" i="22"/>
  <c r="I21" i="22"/>
  <c r="T49" i="22" s="1"/>
  <c r="I20" i="22"/>
  <c r="I16" i="22"/>
  <c r="P49" i="22" s="1"/>
  <c r="I15" i="22"/>
  <c r="I17" i="22" s="1"/>
  <c r="Q49" i="22" s="1"/>
  <c r="I12" i="22"/>
  <c r="J11" i="22"/>
  <c r="I11" i="22"/>
  <c r="J10" i="22"/>
  <c r="I13" i="22" s="1"/>
  <c r="I10" i="22"/>
  <c r="H49" i="22" s="1"/>
  <c r="C6" i="22"/>
  <c r="B6" i="22"/>
  <c r="G5" i="22"/>
  <c r="C5" i="22"/>
  <c r="N49" i="22" l="1"/>
  <c r="I18" i="22"/>
  <c r="I23" i="22"/>
  <c r="I24" i="22" s="1"/>
  <c r="I29" i="22"/>
  <c r="I30" i="22" s="1"/>
  <c r="AC49" i="22" l="1"/>
  <c r="I34" i="22"/>
  <c r="R49" i="22"/>
  <c r="I32" i="22"/>
  <c r="V49" i="22"/>
  <c r="I33" i="22"/>
  <c r="I35" i="22" l="1"/>
  <c r="AD49" i="22" s="1"/>
</calcChain>
</file>

<file path=xl/comments1.xml><?xml version="1.0" encoding="utf-8"?>
<comments xmlns="http://schemas.openxmlformats.org/spreadsheetml/2006/main">
  <authors>
    <author>Βασίλης Ι. Προξενιάς</author>
    <author>vasilis</author>
  </authors>
  <commentList>
    <comment ref="H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Βασίλης Ι. Προξενιάς:
</t>
        </r>
        <r>
          <rPr>
            <sz val="9"/>
            <color indexed="81"/>
            <rFont val="Tahoma"/>
            <family val="2"/>
            <charset val="161"/>
          </rPr>
          <t>Αρίθμηση Φακέλου κατάθεσης δικαιολογητικών
π.χ Φ01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• Μεταπτυχιακές σπουδές (μεταπτυχιακό, διδακτορικό) στην Εκπαίδευση Ενηλίκων, στη Συνεχιζόμενη Εκπαίδευση, στις Σπουδές στην Εκπαίδευση, στη Διά Βίου Εκπαίδευση, και στη Διοίκηση Εκπαιδευτικών Μονάδων, λαμβάνουν το μέγιστο αριθμό μορίων.
• Σπουδές (μεταπτυχιακό, διδακτορικό) σε άλλες ειδικεύσεις-κατευθύνσεις μοριοδοτούνται αντίστοιχα με 2 μόρια λιγότερο.
• Αν ο υποψήφιος έχει διδακτορικό και μεταπτυχιακό τίτλο, μοριοδοτείται μόνο το διδακτορικό δίπλωμα, εφόσον 
το μεταπτυχιακό ανήκει στο ίδιο γνωστικό αντικείμενο.    
• Η κατοχή δεύτερου μεταπτυχιακού ή διδακτορικού τίτλου σπουδών δεν μοριοδοτείται επιπροσθέτως. 
</t>
        </r>
      </text>
    </comment>
    <comment ref="G10" authorId="1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b/>
            <sz val="9"/>
            <color indexed="81"/>
            <rFont val="Tahoma"/>
            <family val="2"/>
            <charset val="161"/>
          </rPr>
          <t>ΝΑΙ-ΕΑ</t>
        </r>
        <r>
          <rPr>
            <sz val="9"/>
            <color indexed="81"/>
            <rFont val="Tahoma"/>
            <family val="2"/>
            <charset val="161"/>
          </rPr>
          <t xml:space="preserve"> (ύπαρξη τίτλου στην Εκπαίδευση Ενηλίκων, στη Συνεχιζόμενη Εκπαίδευση, στις Σπουδές στην Εκπαίδευση, στη Διά Βίου Εκπαίδευση, και στη Διοίκηση Εκπαιδευτικών Μονάδων
</t>
        </r>
        <r>
          <rPr>
            <b/>
            <sz val="9"/>
            <color indexed="81"/>
            <rFont val="Tahoma"/>
            <family val="2"/>
            <charset val="161"/>
          </rPr>
          <t xml:space="preserve">ΝΑΙ </t>
        </r>
        <r>
          <rPr>
            <sz val="9"/>
            <color indexed="81"/>
            <rFont val="Tahoma"/>
            <family val="2"/>
            <charset val="161"/>
          </rPr>
          <t xml:space="preserve">(Σπουδές (μεταπτυχιακό, διδακτορικό) σε άλλες ειδικεύσεις-κατευθύνσεις 
{π.χ ο ΠΕ19 μπορεί να έχει ΜΠΣ στα Δίκτυα,
ο ΠΕ03 στο management}
</t>
        </r>
        <r>
          <rPr>
            <b/>
            <sz val="9"/>
            <color indexed="81"/>
            <rFont val="Tahoma"/>
            <family val="2"/>
            <charset val="161"/>
          </rPr>
          <t>ΌΧΙ</t>
        </r>
        <r>
          <rPr>
            <sz val="9"/>
            <color indexed="81"/>
            <rFont val="Tahoma"/>
            <family val="2"/>
            <charset val="161"/>
          </rPr>
          <t xml:space="preserve"> (δεν υπάρχει μεταπτυχιακός τίτλος)</t>
        </r>
      </text>
    </comment>
    <comment ref="G11" authorId="1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b/>
            <sz val="9"/>
            <color indexed="81"/>
            <rFont val="Tahoma"/>
            <family val="2"/>
            <charset val="161"/>
          </rPr>
          <t>ΝΑΙ-ΕΑ</t>
        </r>
        <r>
          <rPr>
            <sz val="9"/>
            <color indexed="81"/>
            <rFont val="Tahoma"/>
            <family val="2"/>
            <charset val="161"/>
          </rPr>
          <t xml:space="preserve"> (ύπαρξη τίτλου στην Εκπαίδευση Ενηλίκων, στη Συνεχιζόμενη Εκπαίδευση, στις Σπουδές στην Εκπαίδευση, στη Διά Βίου Εκπαίδευση, και στη Διοίκηση Εκπαιδευτικών Μονάδων
</t>
        </r>
        <r>
          <rPr>
            <b/>
            <sz val="9"/>
            <color indexed="81"/>
            <rFont val="Tahoma"/>
            <family val="2"/>
            <charset val="161"/>
          </rPr>
          <t xml:space="preserve">ΝΑΙ </t>
        </r>
        <r>
          <rPr>
            <sz val="9"/>
            <color indexed="81"/>
            <rFont val="Tahoma"/>
            <family val="2"/>
            <charset val="161"/>
          </rPr>
          <t xml:space="preserve">(Σπουδές (μεταπτυχιακό, διδακτορικό) σε άλλες ειδικεύσεις-κατευθύνσεις 
{π.χ ο ΠΕ19 μπορεί να έχει ΜΠΣ στα Δίκτυα,
ο ΠΕ03 στο management}
</t>
        </r>
        <r>
          <rPr>
            <b/>
            <sz val="9"/>
            <color indexed="81"/>
            <rFont val="Tahoma"/>
            <family val="2"/>
            <charset val="161"/>
          </rPr>
          <t>ΌΧΙ</t>
        </r>
        <r>
          <rPr>
            <sz val="9"/>
            <color indexed="81"/>
            <rFont val="Tahoma"/>
            <family val="2"/>
            <charset val="161"/>
          </rPr>
          <t xml:space="preserve"> (δεν υπάρχει μεταπτυχιακός τίτλος)</t>
        </r>
      </text>
    </comment>
    <comment ref="A19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(Στη διδακτική εμπειρία δεν προσμετράται χρόνος άδειας άνευ αποδοχών, εκπαιδευτικής άδειας, ή απόσπασης σε θέση με διοικητικά καθήκοντα. Εξαιρούνται όσοι εμπίπτουν στις διατάξεις της παρ. 2 του άρθρου 27 του Ν. 4186/2013)</t>
        </r>
      </text>
    </comment>
    <comment ref="A26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A27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0,5
Πολύ καλή γνώση (επίπεδο C1) = 0,75
Άριστη γνώση (επίπεδο C2) =1
</t>
        </r>
      </text>
    </comment>
    <comment ref="A28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Πιστοποιημένη επιμόρφωση στις Τ.Π.Ε. πιστοποίηση 1 του ΥΠΟΠΑΙΘ ή πιστοποιητικά γνώσης Η/Υ σύμφωνα με ΑΣΕΠ
</t>
        </r>
        <r>
          <rPr>
            <b/>
            <sz val="9"/>
            <color indexed="81"/>
            <rFont val="Tahoma"/>
            <family val="2"/>
            <charset val="161"/>
          </rPr>
          <t>Εκπαιδευτικοί ΠΕ19-20 δεν μοριοδοτούνται στην κατηγορία αυτή (άρθρο 19, παρ. στ του Ν. 4327/2015)</t>
        </r>
      </text>
    </comment>
    <comment ref="W48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X48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Y48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0,5
Πολύ καλή γνώση (επίπεδο C1) = 0,75
Άριστη γνώση (επίπεδο C2) =1
</t>
        </r>
      </text>
    </comment>
    <comment ref="Z48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AA48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Πιστοποιημένη επιμόρφωση στις Τ.Π.Ε. πιστοποίηση 1 του ΥΠΟΠΑΙΘ ή πιστοποιητικά γνώσης Η/Υ σύμφωνα με ΑΣΕΠ
</t>
        </r>
        <r>
          <rPr>
            <b/>
            <sz val="9"/>
            <color indexed="81"/>
            <rFont val="Tahoma"/>
            <family val="2"/>
            <charset val="161"/>
          </rPr>
          <t>Εκπαιδευτικοί ΠΕ19-20 δεν μοριοδοτούνται στην κατηγορία αυτή (άρθρο 19, παρ. στ του Ν. 4327/2015)</t>
        </r>
      </text>
    </comment>
    <comment ref="AB48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Πιστοποιημένη επιμόρφωση στις Τ.Π.Ε. πιστοποίηση 1 του ΥΠΟΠΑΙΘ ή πιστοποιητικά γνώσης Η/Υ σύμφωνα με ΑΣΕΠ
</t>
        </r>
        <r>
          <rPr>
            <b/>
            <sz val="9"/>
            <color indexed="81"/>
            <rFont val="Tahoma"/>
            <family val="2"/>
            <charset val="161"/>
          </rPr>
          <t>Εκπαιδευτικοί ΠΕ19-20 δεν μοριοδοτούνται στην κατηγορία αυτή (άρθρο 19, παρ. στ του Ν. 4327/2015)</t>
        </r>
      </text>
    </comment>
  </commentList>
</comments>
</file>

<file path=xl/comments2.xml><?xml version="1.0" encoding="utf-8"?>
<comments xmlns="http://schemas.openxmlformats.org/spreadsheetml/2006/main">
  <authors>
    <author>Βασίλης Ι. Προξενιάς</author>
  </authors>
  <commentList>
    <comment ref="W5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X5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Y5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0,5
Πολύ καλή γνώση (επίπεδο C1) = 0,75
Άριστη γνώση (επίπεδο C2) =1
</t>
        </r>
      </text>
    </comment>
    <comment ref="Z5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AA5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Πιστοποιημένη επιμόρφωση στις Τ.Π.Ε. πιστοποίηση 1 του ΥΠΟΠΑΙΘ ή πιστοποιητικά γνώσης Η/Υ σύμφωνα με ΑΣΕΠ
</t>
        </r>
        <r>
          <rPr>
            <b/>
            <sz val="9"/>
            <color indexed="81"/>
            <rFont val="Tahoma"/>
            <family val="2"/>
            <charset val="161"/>
          </rPr>
          <t>Εκπαιδευτικοί ΠΕ19-20 δεν μοριοδοτούνται στην κατηγορία αυτή (άρθρο 19, παρ. στ του Ν. 4327/2015)</t>
        </r>
      </text>
    </comment>
    <comment ref="AB5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Πιστοποιημένη επιμόρφωση στις Τ.Π.Ε. πιστοποίηση 1 του ΥΠΟΠΑΙΘ ή πιστοποιητικά γνώσης Η/Υ σύμφωνα με ΑΣΕΠ
</t>
        </r>
        <r>
          <rPr>
            <b/>
            <sz val="9"/>
            <color indexed="81"/>
            <rFont val="Tahoma"/>
            <family val="2"/>
            <charset val="161"/>
          </rPr>
          <t>Εκπαιδευτικοί ΠΕ19-20 δεν μοριοδοτούνται στην κατηγορία αυτή (άρθρο 19, παρ. στ του Ν. 4327/2015)</t>
        </r>
      </text>
    </comment>
  </commentList>
</comments>
</file>

<file path=xl/sharedStrings.xml><?xml version="1.0" encoding="utf-8"?>
<sst xmlns="http://schemas.openxmlformats.org/spreadsheetml/2006/main" count="458" uniqueCount="154">
  <si>
    <t>ΠΑΤΡΩΝΥΜΟ</t>
  </si>
  <si>
    <t>ΚΡΙΤΗΡΙΑ ΕΠΙΛΟΓΗΣ</t>
  </si>
  <si>
    <t>ΥΠΑΡΧΕΙ</t>
  </si>
  <si>
    <t xml:space="preserve">Μονάδες </t>
  </si>
  <si>
    <t>ΕΠΩΝΥΜΟ</t>
  </si>
  <si>
    <t>ΟΝΟΜΑ</t>
  </si>
  <si>
    <t xml:space="preserve">ΚΛΑΔΟΣ
</t>
  </si>
  <si>
    <t xml:space="preserve">1) ΕΚΠΑΙΔΕΥΣΗ </t>
  </si>
  <si>
    <r>
      <t>1.1</t>
    </r>
    <r>
      <rPr>
        <sz val="10"/>
        <color theme="1"/>
        <rFont val="Arial"/>
        <family val="2"/>
        <charset val="161"/>
      </rPr>
      <t>.</t>
    </r>
    <r>
      <rPr>
        <b/>
        <sz val="10"/>
        <color theme="1"/>
        <rFont val="Arial"/>
        <family val="2"/>
        <charset val="161"/>
      </rPr>
      <t>α</t>
    </r>
    <r>
      <rPr>
        <sz val="10"/>
        <color theme="1"/>
        <rFont val="Arial"/>
        <family val="2"/>
        <charset val="161"/>
      </rPr>
      <t xml:space="preserve"> Διδακτορικό δίπλωμα</t>
    </r>
  </si>
  <si>
    <r>
      <t>1.1.β</t>
    </r>
    <r>
      <rPr>
        <sz val="10"/>
        <color theme="1"/>
        <rFont val="Arial"/>
        <family val="2"/>
        <charset val="161"/>
      </rPr>
      <t xml:space="preserve"> Μεταπτυχιακός τίτλος σπουδών</t>
    </r>
  </si>
  <si>
    <r>
      <t>1.1.γ</t>
    </r>
    <r>
      <rPr>
        <sz val="10"/>
        <color theme="1"/>
        <rFont val="Arial"/>
        <family val="2"/>
        <charset val="161"/>
      </rPr>
      <t>. Δεύτερο Πτυχίο (δεν λαμβάνονται υπόψη πτυχίο ΣΕΛΕΤΕ μονοετούς φοίτησης και δεύτεροι μεταπτυχιακοί ή διδακτορικοί τίτλοι)</t>
    </r>
  </si>
  <si>
    <r>
      <t>1.2</t>
    </r>
    <r>
      <rPr>
        <sz val="10"/>
        <color theme="1"/>
        <rFont val="Arial"/>
        <family val="2"/>
        <charset val="161"/>
      </rPr>
      <t xml:space="preserve"> ΕΠΙΜΟΡΦΩΣΗ (Δεν μοριοδοτούνται Ημερίδες, Διημερίδες, Συνέδρια κλπ)</t>
    </r>
  </si>
  <si>
    <t>1.1 ΤΥΠΙΚΑ ΠΡΟΣΟΝΤΑ</t>
  </si>
  <si>
    <r>
      <rPr>
        <b/>
        <sz val="10"/>
        <color theme="1"/>
        <rFont val="Arial"/>
        <family val="2"/>
        <charset val="161"/>
      </rPr>
      <t>1.2.β</t>
    </r>
    <r>
      <rPr>
        <sz val="10"/>
        <color theme="1"/>
        <rFont val="Arial"/>
        <family val="2"/>
        <charset val="161"/>
      </rPr>
      <t xml:space="preserve"> Στην προβληματική της εξάρτησης και στις αρχές της κοινωνικής επανένταξης πρώην εξαρτημένων ατόμων (επιμόρφωση εκτός θεμάτων Σχολείου 18 ΑΝΩ) (0,5 μόρια ανά 25 ώρες, με μέγιστο αριθμό μορίων 4)</t>
    </r>
  </si>
  <si>
    <r>
      <rPr>
        <b/>
        <sz val="10"/>
        <color theme="1"/>
        <rFont val="Arial"/>
        <family val="2"/>
        <charset val="161"/>
      </rPr>
      <t>1.2.α</t>
    </r>
    <r>
      <rPr>
        <sz val="10"/>
        <color theme="1"/>
        <rFont val="Arial"/>
        <family val="2"/>
        <charset val="161"/>
      </rPr>
      <t xml:space="preserve"> Σε θέματα Σχολείου 18 ΑΝΩ (0,5 μόρια ανά 15 ώρες, με μέγιστο αριθμό μορίων 4)</t>
    </r>
  </si>
  <si>
    <t>ΣΥΝΟΛΙΚΕΣ ΜΟΝΑΔΕΣ ΚΡΙΤΗΡΙΟΥ "ΤΥΠΙΚΑ ΠΡΟΣΟΝΤΑ"-1.1</t>
  </si>
  <si>
    <t>ΩΡΕΣ</t>
  </si>
  <si>
    <t>ΣΥΝΟΛΙΚΕΣ ΜΟΝΑΔΕΣ ΚΡΙΤΗΡΙΟΥ "ΕΠΙΜΟΡΦΩΣΗ"-1.2</t>
  </si>
  <si>
    <t>ΣΧ. ΕΤΗ</t>
  </si>
  <si>
    <r>
      <rPr>
        <b/>
        <sz val="10"/>
        <color theme="1"/>
        <rFont val="Arial"/>
        <family val="2"/>
        <charset val="161"/>
      </rPr>
      <t>2.1</t>
    </r>
    <r>
      <rPr>
        <sz val="10"/>
        <color theme="1"/>
        <rFont val="Arial"/>
        <family val="2"/>
        <charset val="161"/>
      </rPr>
      <t xml:space="preserve"> Στο Σχολείο 18 ΑΝΩ (1 μόριο ανά σχολικό έτος, με μέγιστο αριθμό μορίων 7)</t>
    </r>
  </si>
  <si>
    <r>
      <t xml:space="preserve">2.2 </t>
    </r>
    <r>
      <rPr>
        <sz val="10"/>
        <color theme="1"/>
        <rFont val="Arial"/>
        <family val="2"/>
        <charset val="161"/>
      </rPr>
      <t>Στην εκπαίδευση πρώην εξαρτημένων ατόμων (εκτός Σχολείου 18 ΑΝΩ) (0,25 μόρια ανά 50 ώρες διδασκαλίας, με μέγιστο αριθμό μορίων 4)</t>
    </r>
  </si>
  <si>
    <t>ΩΡΕΣ ΔΙΔΑΣΚΑΛΙΑΣ</t>
  </si>
  <si>
    <r>
      <t xml:space="preserve">2.3 </t>
    </r>
    <r>
      <rPr>
        <sz val="10"/>
        <color theme="1"/>
        <rFont val="Arial"/>
        <family val="2"/>
        <charset val="161"/>
      </rPr>
      <t>Στην τυπική εκπαίδευση (1 μόριο ανά σχολικό έτος πέραν της 8ετίας, με μέγιστο αριθμό μορίων 4)</t>
    </r>
  </si>
  <si>
    <t xml:space="preserve">2) ΔΙΔΑΚΤΙΚΗ ΕΜΠΕΙΡΙΑ </t>
  </si>
  <si>
    <t>ΣΥΝΟΛΙΚΕΣ ΜΟΝΑΔΕΣ ΚΡΙΤΗΡΙΟΥ "ΔΙΔΑΚΤΙΚΗ ΕΜΠΕΙΡΙΑ"-2</t>
  </si>
  <si>
    <t>ΕΠΙΠΕΔΟ ΓΛΩΣΣΑΣ</t>
  </si>
  <si>
    <t>ΓΝΩΣΗ ΧΡΗΣΗΣ ΗΥ</t>
  </si>
  <si>
    <t>ΣΥΝΟΛΙΚΕΣ ΜΟΝΑΔΕΣ ΚΡΙΤΗΡΙΟ-1: "ΕΚΠΑΙΔΕΥΣΗ"</t>
  </si>
  <si>
    <t>ΣΥΝΟΛΙΚΕΣ ΜΟΝΑΔΕΣ ΚΡΙΤΗΡΙΟ 2- "ΔΙΔΑΚΤΙΚΗ ΕΜΠΕΙΡΙΑ"</t>
  </si>
  <si>
    <t>Μέγιστα Προβλεπόμενα Μόρια</t>
  </si>
  <si>
    <t>Ειδικότητα</t>
  </si>
  <si>
    <t>ΔΙΔΑΚΤΟΡΙΚΟ ΔΙΠΛΩΜΑ ΣΤΙΣ ΕΠΙΣΤΗΜΕΣ ΤΗΣ ΑΓΩΓΗΣ (9 ΜΟΡΙΑ)</t>
  </si>
  <si>
    <t>ΔΙΔΑΚΤΟΡΙΚΟ ΔΙΠΛΩΜΑ ΣΕ ΆΛΛΕΣ ΕΠΙΣΤΗΜΕΣ (7 ΜΟΡΙΑ)</t>
  </si>
  <si>
    <t>ΔΙΔΑΣΚΑΛΙΑ ΠΛΗΡΟΦΟΡΙΚΗΣ</t>
  </si>
  <si>
    <t>[ ΟΝΟΜΑ ]</t>
  </si>
  <si>
    <t>[ ΠΑΤΡΩΝΥΜΟ ]</t>
  </si>
  <si>
    <t>[ ΕΠΩΝΥΜΟ ]</t>
  </si>
  <si>
    <t>ΑΦ</t>
  </si>
  <si>
    <t>1.1.α ΔΙΔΑΚΤΟΡΙΚΟ ΔΙΠΛΩΜΑ</t>
  </si>
  <si>
    <t>ΜΕΤΑΠΤΥΧΙΑΚΟΣ ΤΙΤΛΟΣ ΣΤΙΣ ΕΠΙΣΤΗΜΕΣ ΤΗΣ ΑΓΩΓΗΣ (6 ΜΟΡΙΑ)</t>
  </si>
  <si>
    <t>ΜΕΤΑΠΤΥΧΙΑΚΟΣ ΤΙΤΛΟΣ ΣΕ ΆΛΛΕΣ ΕΠΙΣΤΗΜΕΣ (4 ΜΟΡΙΑ)</t>
  </si>
  <si>
    <t>ΜΟΡΙΑ ΔΙΔΑΚΤΟΡΙΚΟΥ</t>
  </si>
  <si>
    <t>ΜΟΡΙΑ ΜΕΤΑΤΠΥΧΙΑΚΟΥ ΤΙΤΛΟΥ</t>
  </si>
  <si>
    <t>ΜΟΡΙΑ ΔΕΥΤΕΡΟΥ ΠΤΥΧΙΟΥ</t>
  </si>
  <si>
    <t>1.1.γ ΔΕΥΤΕΡΟ ΠΤΥΧΙΟ</t>
  </si>
  <si>
    <t>1.1.β ΜΕΤΑΠΤΥΧΙΑΚΟΣ ΤΙΤΛΟΣ ΣΠΟΥΔΩΝ</t>
  </si>
  <si>
    <t>ΤΥΠΙΚΑ ΠΡΟΣΟΝΤΑ 1.1</t>
  </si>
  <si>
    <t>ΕΠΙΜΟΡΦΩΣΗ 1.2</t>
  </si>
  <si>
    <t>ΥΠΑΡΧΕΙ ΔΕΥΤΕΡΟ ΠΤΥΧΙΟ</t>
  </si>
  <si>
    <t>ΔΙΔΑΚΤΙΚΗ ΕΜΠΕΙΡΙΑ - 2</t>
  </si>
  <si>
    <r>
      <t xml:space="preserve">ΜΟΡΙΑ </t>
    </r>
    <r>
      <rPr>
        <sz val="10"/>
        <color theme="1"/>
        <rFont val="Arial"/>
        <family val="2"/>
        <charset val="161"/>
      </rPr>
      <t>1ΗΣ ΞΕΝΗΣ ΓΛΩΣΣΑΣ</t>
    </r>
  </si>
  <si>
    <r>
      <rPr>
        <b/>
        <sz val="11"/>
        <color theme="1"/>
        <rFont val="Calibri"/>
        <family val="2"/>
        <charset val="161"/>
        <scheme val="minor"/>
      </rPr>
      <t>ΜΟΡΙΑ</t>
    </r>
    <r>
      <rPr>
        <sz val="11"/>
        <color theme="1"/>
        <rFont val="Calibri"/>
        <family val="2"/>
        <charset val="161"/>
        <scheme val="minor"/>
      </rPr>
      <t xml:space="preserve"> ΓΝΩΣΗΣ ΧΕΙΡΙΣΜΟΥ Η/Υ (ΝΕΕΣ ΤΕΧΝΟΛΟΓΙΕΣ)</t>
    </r>
  </si>
  <si>
    <t>ΣΥΝΟΛΙΚΑ ΜΟΡΙΑ</t>
  </si>
  <si>
    <t>ΕΚΠΑΙΔΕΥΣΗ - 1</t>
  </si>
  <si>
    <t>ΑΑ</t>
  </si>
  <si>
    <r>
      <rPr>
        <b/>
        <sz val="10"/>
        <color theme="1"/>
        <rFont val="Arial"/>
        <family val="2"/>
        <charset val="161"/>
      </rPr>
      <t>1.2.β</t>
    </r>
    <r>
      <rPr>
        <sz val="10"/>
        <color theme="1"/>
        <rFont val="Arial"/>
        <family val="2"/>
        <charset val="161"/>
      </rPr>
      <t xml:space="preserve"> Στην προβληματική της εξάρτησης και στις αρχές της κοινωνικής επανένταξης πρώην εξαρτημένων ατόμων (επιμόρφωση εκτός θεμάτων Σχολείου 18 ΑΝΩ) (0,5 μόρια ανά 25 ώρες, με μέγιστο αριθμό μορίων 3)</t>
    </r>
  </si>
  <si>
    <r>
      <rPr>
        <b/>
        <sz val="10"/>
        <color theme="1"/>
        <rFont val="Arial"/>
        <family val="2"/>
        <charset val="161"/>
      </rPr>
      <t>1.2.α</t>
    </r>
    <r>
      <rPr>
        <sz val="10"/>
        <color theme="1"/>
        <rFont val="Arial"/>
        <family val="2"/>
        <charset val="161"/>
      </rPr>
      <t xml:space="preserve"> Σε θέματα Σχολείου 18 ΑΝΩ (0,5 μόρια ανά 15 ώρες, με μέγιστο αριθμό μορίων 5)</t>
    </r>
  </si>
  <si>
    <t>3) ΑΛΛΑ ΠΡΟΣΟΝΤΑ</t>
  </si>
  <si>
    <r>
      <rPr>
        <b/>
        <sz val="10"/>
        <color theme="1"/>
        <rFont val="Arial"/>
        <family val="2"/>
        <charset val="161"/>
      </rPr>
      <t>3.1</t>
    </r>
    <r>
      <rPr>
        <sz val="10"/>
        <color theme="1"/>
        <rFont val="Arial"/>
        <family val="2"/>
        <charset val="161"/>
      </rPr>
      <t xml:space="preserve"> 1η ΞΕΝΗ ΓΛΩΣΣΑ</t>
    </r>
  </si>
  <si>
    <r>
      <rPr>
        <b/>
        <sz val="10"/>
        <color theme="1"/>
        <rFont val="Arial"/>
        <family val="2"/>
        <charset val="161"/>
      </rPr>
      <t>3.2</t>
    </r>
    <r>
      <rPr>
        <sz val="10"/>
        <color theme="1"/>
        <rFont val="Arial"/>
        <family val="2"/>
        <charset val="161"/>
      </rPr>
      <t xml:space="preserve"> 2η ΞΕΝΗ ΓΛΩΣΣΑ</t>
    </r>
  </si>
  <si>
    <r>
      <rPr>
        <b/>
        <sz val="11"/>
        <color theme="1"/>
        <rFont val="Calibri"/>
        <family val="2"/>
        <charset val="161"/>
        <scheme val="minor"/>
      </rPr>
      <t>3.3</t>
    </r>
    <r>
      <rPr>
        <sz val="11"/>
        <color theme="1"/>
        <rFont val="Calibri"/>
        <family val="2"/>
        <charset val="161"/>
        <scheme val="minor"/>
      </rPr>
      <t xml:space="preserve"> ΓΝΩΣΕΙΣ ΧΕΙΡΙΣΜΟΥ Η/Υ (ΝΕΕΣ ΤΕΧΝΟΛΟΓΙΕΣ)</t>
    </r>
  </si>
  <si>
    <t>ΣΥΝΟΛΙΚΕΣ ΜΟΝΑΔΕΣ ΚΡΙΤΗΡΙΟΥ "ΑΛΛΑ ΠΡΟΣΟΝΤΑ" -3</t>
  </si>
  <si>
    <t>ΣΥΝΟΛΙΚΕΣ ΜΟΝΑΔΕΣ ΚΡΙΤΗΡΙΩΝ 1 - 3</t>
  </si>
  <si>
    <t>ΑΛΛΑ ΠΡΟΣΟΝΤΑ - 3</t>
  </si>
  <si>
    <r>
      <t>3.1</t>
    </r>
    <r>
      <rPr>
        <sz val="10"/>
        <color theme="1"/>
        <rFont val="Arial"/>
        <family val="2"/>
        <charset val="161"/>
      </rPr>
      <t xml:space="preserve"> 1Η ΞΕΝΗ ΓΛΩΣΣΑ</t>
    </r>
  </si>
  <si>
    <t>ΠΕ04.02</t>
  </si>
  <si>
    <t>ΠΑΤΣΙΑΛΗ</t>
  </si>
  <si>
    <t>ΑΙΚΑΤΕΡΙΝΗ</t>
  </si>
  <si>
    <t>ΒΑΪΟΣ</t>
  </si>
  <si>
    <t>ΠΕ02</t>
  </si>
  <si>
    <t>C2</t>
  </si>
  <si>
    <t>ΝΑΙ</t>
  </si>
  <si>
    <t xml:space="preserve">ΚΟΚΚΙΝΙΩΤΗ </t>
  </si>
  <si>
    <t>ΕΛΕΝΗ</t>
  </si>
  <si>
    <t>ΙΩΑΝΝΗ</t>
  </si>
  <si>
    <t xml:space="preserve">ΓΕΩΡΓΟΥΔΗ </t>
  </si>
  <si>
    <t>ΕΙΡΗΝΗ</t>
  </si>
  <si>
    <t>ΧΑΡΑΛΑΜΠΟΣ</t>
  </si>
  <si>
    <t>ΟΡΙΝΤΑ</t>
  </si>
  <si>
    <t>ΛΙΖΑ</t>
  </si>
  <si>
    <t>ΕΥΑΓΓΕΛΟΣ</t>
  </si>
  <si>
    <t>ΒΡΕΤΤΟΥ</t>
  </si>
  <si>
    <t>ΑΝΑΣΤΑΣΙΑ</t>
  </si>
  <si>
    <t>ΚΩΝΣΤΑΝΤΙΝΟΣ</t>
  </si>
  <si>
    <t>ΓΑΒΑΛΑ</t>
  </si>
  <si>
    <t>ΜΑΡΙΑ</t>
  </si>
  <si>
    <t>ΓΑΛΗΝΟΣ</t>
  </si>
  <si>
    <t>B2</t>
  </si>
  <si>
    <t>ΔΑΦΝΗ</t>
  </si>
  <si>
    <t>ΡΟΥΜΠΙΝΗ</t>
  </si>
  <si>
    <t>ΓΡΗΓΟΡΙΟΣ</t>
  </si>
  <si>
    <t>ΚΟΤΤΑ</t>
  </si>
  <si>
    <t>ΚΩΣΤΟΠΟΥΛΟΣ</t>
  </si>
  <si>
    <t xml:space="preserve">ΗΛΙΑΣ </t>
  </si>
  <si>
    <t>ΓΕΩΡΓΙΟΣ</t>
  </si>
  <si>
    <t xml:space="preserve">ΠΑΠΑΓΕΩΡΓΙΟΥ </t>
  </si>
  <si>
    <t>ΕΥΓΕΝΙΑ</t>
  </si>
  <si>
    <t>ΝΙΚΟΛΑΟΣ</t>
  </si>
  <si>
    <t>ΠΙΝΕΛΛΗ</t>
  </si>
  <si>
    <t>ΠΑΡΑΣΕΚΥΗ</t>
  </si>
  <si>
    <t xml:space="preserve">ΣΤΕΡΠΗ </t>
  </si>
  <si>
    <t>ΘΕΟΔΩΡΟΣ</t>
  </si>
  <si>
    <t xml:space="preserve">ΤΣΩΚΟΥ </t>
  </si>
  <si>
    <t>ΠΑΝΑΓΙΩΤΑ</t>
  </si>
  <si>
    <t>ΜΙΧΑΗΛ</t>
  </si>
  <si>
    <t>ΤΖΟΥΜΕΡΚΑ</t>
  </si>
  <si>
    <t xml:space="preserve">ΤΖΟΥΜΕΡΚΑ </t>
  </si>
  <si>
    <t>ΒΙΚΤΩΡΙΑ</t>
  </si>
  <si>
    <t xml:space="preserve">ΧΑΤΖΗΜΗΤΡΟΥ </t>
  </si>
  <si>
    <t xml:space="preserve">ΒΕΑΤΡΙΚΗ </t>
  </si>
  <si>
    <t xml:space="preserve">ΓΚΟΥΒΑΣ </t>
  </si>
  <si>
    <t>ΑΝΑΣΤΑΣΙΟΣ</t>
  </si>
  <si>
    <t xml:space="preserve">ΑΝΔΡΕΑΣ </t>
  </si>
  <si>
    <t>ΠΕ03</t>
  </si>
  <si>
    <t>C1</t>
  </si>
  <si>
    <t xml:space="preserve">ΣΑΚΚΑΣ </t>
  </si>
  <si>
    <t xml:space="preserve">ΔΗΜΗΤΡΙΟΣ </t>
  </si>
  <si>
    <t>ΣΠΥΡΙΔΩΝ</t>
  </si>
  <si>
    <t xml:space="preserve">ΔΕΛΗΓΙΑΝΝΗ </t>
  </si>
  <si>
    <t>ΔΗΜΗΤΡΙΟΣ</t>
  </si>
  <si>
    <t xml:space="preserve">ΑΛΗΦΡΑΓΚΗ </t>
  </si>
  <si>
    <t>ΣΟΦΙΑ</t>
  </si>
  <si>
    <t xml:space="preserve">ΛΑΣΔΑ </t>
  </si>
  <si>
    <t xml:space="preserve">ΝΙΚΟΛΕΤΤΑ - ΑΠΟΣΤΟΛΙΑ </t>
  </si>
  <si>
    <t xml:space="preserve">ΚΑΝΕΛΛΗ </t>
  </si>
  <si>
    <t>ΣΤΥΛΙΑΝΟΣ</t>
  </si>
  <si>
    <t>ΠΕ05-ΓΑΛΛΙΚΗ ΦΙΛΟΛΟΓΙΑ</t>
  </si>
  <si>
    <t xml:space="preserve">ΚΟΥΡΗ </t>
  </si>
  <si>
    <t xml:space="preserve">ΜΑΡΙΑ </t>
  </si>
  <si>
    <t xml:space="preserve">ΙΩΑΝΝΗΣ </t>
  </si>
  <si>
    <t xml:space="preserve">ΒΕΛΕΝΤΖΑ </t>
  </si>
  <si>
    <t>ΓΕΩΡΓΙΟΥ</t>
  </si>
  <si>
    <t>ΑΝΤΩΝΙΑΔΟΥ</t>
  </si>
  <si>
    <t>ΠΕ10</t>
  </si>
  <si>
    <t xml:space="preserve">ΕΛΕΥΘΕΡΙΑΔΗΣ </t>
  </si>
  <si>
    <t>ΔΑΜΙΑΝΟΣ</t>
  </si>
  <si>
    <t xml:space="preserve">ΚΑΛΟΓΗΡΟΣ </t>
  </si>
  <si>
    <t>ΑΝΤΩΝΙΟΣ</t>
  </si>
  <si>
    <t>ΠΕ06-ΑΓΓΛΙΚΗ ΦΙΛΟΛΟΓΙΑ</t>
  </si>
  <si>
    <t xml:space="preserve">ΒΩΔΙΝΑΣ </t>
  </si>
  <si>
    <t>ΠΑΝΑΓΙΩΤΗΣ</t>
  </si>
  <si>
    <t>ΚΟΥΝΑΔΗ</t>
  </si>
  <si>
    <t>ΒΑΡΒΑΡΑ</t>
  </si>
  <si>
    <t>ΑΡΙΣΤΕΙΔΗΣ</t>
  </si>
  <si>
    <t>'OXI</t>
  </si>
  <si>
    <t>ΌΧΙ</t>
  </si>
  <si>
    <t>ΠΕ04.01</t>
  </si>
  <si>
    <t>Αποτίμηση μοριοδοτούμενων  κριτηρίων Υποψηφίων Εκπαιδευτικών για τη στελέχωση 18ΑΝΩ του Ψ.Ν.Α.</t>
  </si>
  <si>
    <t xml:space="preserve">O Πρόεδρος της πενταμελούς Επιτροπής </t>
  </si>
  <si>
    <t>Χαράλαμπος Λόντος</t>
  </si>
  <si>
    <t>Περιφερειακός Διευθυντής</t>
  </si>
  <si>
    <t>Εκπαίδευσης Αττικής</t>
  </si>
  <si>
    <t>Οι υποψήφιοι που περιλαμβάνονται στους  ανωτέρω πίνακες έχουν δικαίωμα άσκησης ένστασης, η προθεσμία της  οποίας ορίζεται από την ημέρα Τρίτη 16-01-2018 έως και την ημέρα Παρασκευή 19-01-2018 ώρα 15.00 μμ.</t>
  </si>
  <si>
    <r>
      <t xml:space="preserve">Οι ενστάσεις υποβάλλονται   </t>
    </r>
    <r>
      <rPr>
        <u/>
        <sz val="14"/>
        <color rgb="FFFF0000"/>
        <rFont val="Calibri"/>
        <family val="2"/>
        <charset val="161"/>
        <scheme val="minor"/>
      </rPr>
      <t>αποκλειστικά</t>
    </r>
    <r>
      <rPr>
        <sz val="14"/>
        <color rgb="FFFF0000"/>
        <rFont val="Calibri"/>
        <family val="2"/>
        <charset val="161"/>
        <scheme val="minor"/>
      </rPr>
      <t xml:space="preserve"> , είτε αυτοπροσώπως: στα γραφεία της ΠΔΕ Αττικής Αν. Τσόχα 15-17, Αμπελόκηποι , είτε με Fax: 2106450298, είτε με e-mail: mail@attik.pde.sch.gr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</si>
</sst>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b/>
      <sz val="10"/>
      <color rgb="FFFFFF00"/>
      <name val="Arial"/>
      <family val="2"/>
      <charset val="161"/>
    </font>
    <font>
      <sz val="10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2"/>
      <color rgb="FFFF000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0"/>
      <color rgb="FFFF0000"/>
      <name val="Arial"/>
      <family val="2"/>
      <charset val="161"/>
    </font>
    <font>
      <b/>
      <sz val="11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sz val="10"/>
      <color rgb="FFFFFF00"/>
      <name val="Arial"/>
      <family val="2"/>
      <charset val="161"/>
    </font>
    <font>
      <b/>
      <sz val="11"/>
      <color rgb="FFFFFF00"/>
      <name val="Arial"/>
      <family val="2"/>
      <charset val="161"/>
    </font>
    <font>
      <b/>
      <sz val="10"/>
      <name val="Arial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11"/>
      <color rgb="FFFF000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i/>
      <sz val="11"/>
      <color rgb="FF0070C0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14"/>
      <color rgb="FFFF0000"/>
      <name val="Calibri"/>
      <family val="2"/>
      <charset val="161"/>
      <scheme val="minor"/>
    </font>
    <font>
      <u/>
      <sz val="14"/>
      <color rgb="FFFF000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0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Protection="1"/>
    <xf numFmtId="0" fontId="3" fillId="0" borderId="0" xfId="0" applyFont="1" applyFill="1" applyBorder="1" applyAlignment="1" applyProtection="1">
      <alignment vertical="center" wrapText="1"/>
    </xf>
    <xf numFmtId="0" fontId="0" fillId="0" borderId="2" xfId="0" applyBorder="1" applyProtection="1"/>
    <xf numFmtId="0" fontId="3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8" fillId="0" borderId="0" xfId="0" applyFont="1" applyProtection="1"/>
    <xf numFmtId="2" fontId="5" fillId="0" borderId="1" xfId="0" applyNumberFormat="1" applyFont="1" applyBorder="1" applyAlignment="1" applyProtection="1">
      <alignment horizontal="left" vertical="center" wrapText="1"/>
    </xf>
    <xf numFmtId="2" fontId="5" fillId="0" borderId="11" xfId="0" applyNumberFormat="1" applyFont="1" applyBorder="1" applyAlignment="1" applyProtection="1">
      <alignment horizontal="left" vertical="center" wrapText="1"/>
    </xf>
    <xf numFmtId="2" fontId="5" fillId="0" borderId="9" xfId="0" applyNumberFormat="1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2" fontId="3" fillId="4" borderId="10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2" fontId="1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Border="1" applyProtection="1"/>
    <xf numFmtId="0" fontId="5" fillId="0" borderId="18" xfId="0" applyFont="1" applyBorder="1" applyAlignment="1" applyProtection="1">
      <alignment vertical="center" wrapText="1"/>
    </xf>
    <xf numFmtId="0" fontId="5" fillId="0" borderId="19" xfId="0" applyFont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vertical="center" wrapText="1"/>
    </xf>
    <xf numFmtId="0" fontId="3" fillId="6" borderId="7" xfId="0" applyFont="1" applyFill="1" applyBorder="1" applyAlignment="1" applyProtection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8" xfId="0" applyFont="1" applyFill="1" applyBorder="1" applyAlignment="1" applyProtection="1">
      <alignment horizontal="center" vertical="center" wrapText="1"/>
    </xf>
    <xf numFmtId="2" fontId="9" fillId="6" borderId="21" xfId="0" applyNumberFormat="1" applyFont="1" applyFill="1" applyBorder="1" applyAlignment="1" applyProtection="1">
      <alignment horizontal="center" vertical="center" wrapText="1"/>
    </xf>
    <xf numFmtId="0" fontId="3" fillId="6" borderId="11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12" xfId="0" applyFont="1" applyFill="1" applyBorder="1" applyAlignment="1" applyProtection="1">
      <alignment horizontal="center" vertical="center" wrapText="1"/>
    </xf>
    <xf numFmtId="0" fontId="3" fillId="6" borderId="9" xfId="0" applyFont="1" applyFill="1" applyBorder="1" applyAlignment="1" applyProtection="1">
      <alignment horizontal="center" vertical="center" wrapText="1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</xf>
    <xf numFmtId="2" fontId="0" fillId="0" borderId="0" xfId="0" applyNumberFormat="1" applyProtection="1"/>
    <xf numFmtId="0" fontId="12" fillId="7" borderId="9" xfId="0" applyFont="1" applyFill="1" applyBorder="1" applyAlignment="1" applyProtection="1">
      <alignment vertical="center" wrapText="1"/>
    </xf>
    <xf numFmtId="0" fontId="12" fillId="7" borderId="6" xfId="0" applyFont="1" applyFill="1" applyBorder="1" applyAlignment="1" applyProtection="1">
      <alignment vertical="center" wrapText="1"/>
    </xf>
    <xf numFmtId="0" fontId="12" fillId="7" borderId="10" xfId="0" applyFont="1" applyFill="1" applyBorder="1" applyAlignment="1" applyProtection="1">
      <alignment vertical="center" wrapText="1"/>
    </xf>
    <xf numFmtId="2" fontId="13" fillId="7" borderId="10" xfId="0" applyNumberFormat="1" applyFont="1" applyFill="1" applyBorder="1" applyAlignment="1" applyProtection="1">
      <alignment horizontal="center" vertical="center" wrapText="1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/>
    </xf>
    <xf numFmtId="2" fontId="5" fillId="0" borderId="9" xfId="0" applyNumberFormat="1" applyFont="1" applyFill="1" applyBorder="1" applyAlignment="1" applyProtection="1">
      <alignment horizontal="left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vertical="center" wrapText="1"/>
    </xf>
    <xf numFmtId="0" fontId="7" fillId="0" borderId="28" xfId="0" applyFont="1" applyBorder="1" applyAlignment="1" applyProtection="1">
      <alignment vertical="center" wrapText="1"/>
    </xf>
    <xf numFmtId="0" fontId="0" fillId="0" borderId="9" xfId="0" applyBorder="1" applyProtection="1"/>
    <xf numFmtId="0" fontId="0" fillId="0" borderId="10" xfId="0" applyBorder="1" applyProtection="1"/>
    <xf numFmtId="0" fontId="5" fillId="2" borderId="29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2" fontId="3" fillId="3" borderId="10" xfId="0" applyNumberFormat="1" applyFont="1" applyFill="1" applyBorder="1" applyAlignment="1" applyProtection="1">
      <alignment horizontal="center" vertical="center" wrapText="1"/>
    </xf>
    <xf numFmtId="0" fontId="9" fillId="0" borderId="28" xfId="0" applyFont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center"/>
    </xf>
    <xf numFmtId="1" fontId="11" fillId="0" borderId="19" xfId="0" applyNumberFormat="1" applyFont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5" fillId="0" borderId="30" xfId="0" applyFont="1" applyFill="1" applyBorder="1" applyAlignment="1" applyProtection="1">
      <alignment horizontal="center" vertical="center" wrapText="1"/>
    </xf>
    <xf numFmtId="2" fontId="3" fillId="8" borderId="10" xfId="0" applyNumberFormat="1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vertical="center" wrapText="1"/>
    </xf>
    <xf numFmtId="2" fontId="9" fillId="6" borderId="0" xfId="0" applyNumberFormat="1" applyFont="1" applyFill="1" applyBorder="1" applyAlignment="1" applyProtection="1">
      <alignment horizontal="center" vertical="center" wrapText="1"/>
    </xf>
    <xf numFmtId="0" fontId="5" fillId="2" borderId="33" xfId="0" quotePrefix="1" applyFont="1" applyFill="1" applyBorder="1" applyAlignment="1" applyProtection="1">
      <alignment vertical="center" wrapText="1"/>
    </xf>
    <xf numFmtId="1" fontId="11" fillId="0" borderId="25" xfId="0" applyNumberFormat="1" applyFont="1" applyBorder="1" applyAlignment="1" applyProtection="1">
      <alignment horizontal="center" vertical="center" wrapText="1"/>
    </xf>
    <xf numFmtId="1" fontId="11" fillId="0" borderId="1" xfId="0" applyNumberFormat="1" applyFont="1" applyBorder="1" applyAlignment="1" applyProtection="1">
      <alignment horizontal="center" vertical="center" wrapText="1"/>
    </xf>
    <xf numFmtId="1" fontId="11" fillId="0" borderId="18" xfId="0" applyNumberFormat="1" applyFont="1" applyBorder="1" applyAlignment="1" applyProtection="1">
      <alignment horizontal="center" vertical="center" wrapText="1"/>
    </xf>
    <xf numFmtId="0" fontId="5" fillId="3" borderId="19" xfId="0" quotePrefix="1" applyFont="1" applyFill="1" applyBorder="1" applyAlignment="1" applyProtection="1">
      <alignment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0" fontId="19" fillId="9" borderId="0" xfId="0" applyFont="1" applyFill="1" applyProtection="1"/>
    <xf numFmtId="0" fontId="3" fillId="2" borderId="3" xfId="0" applyFont="1" applyFill="1" applyBorder="1" applyAlignment="1" applyProtection="1">
      <alignment vertical="center" wrapText="1"/>
    </xf>
    <xf numFmtId="0" fontId="6" fillId="0" borderId="22" xfId="0" applyFont="1" applyBorder="1" applyAlignment="1" applyProtection="1">
      <alignment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0" fillId="0" borderId="20" xfId="0" applyBorder="1" applyProtection="1"/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vertical="top" wrapText="1"/>
    </xf>
    <xf numFmtId="0" fontId="17" fillId="0" borderId="0" xfId="0" applyFont="1" applyAlignment="1" applyProtection="1"/>
    <xf numFmtId="0" fontId="3" fillId="0" borderId="1" xfId="0" applyFont="1" applyBorder="1" applyAlignment="1" applyProtection="1">
      <alignment horizontal="center" vertical="center" wrapText="1"/>
    </xf>
    <xf numFmtId="1" fontId="14" fillId="4" borderId="26" xfId="0" applyNumberFormat="1" applyFont="1" applyFill="1" applyBorder="1" applyAlignment="1" applyProtection="1">
      <alignment horizontal="center" vertical="center" textRotation="90" wrapText="1"/>
      <protection locked="0"/>
    </xf>
    <xf numFmtId="2" fontId="3" fillId="4" borderId="3" xfId="0" applyNumberFormat="1" applyFont="1" applyFill="1" applyBorder="1" applyAlignment="1" applyProtection="1">
      <alignment horizontal="center" vertical="center" wrapText="1"/>
    </xf>
    <xf numFmtId="1" fontId="14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4" borderId="24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0" borderId="37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7" borderId="16" xfId="0" applyFont="1" applyFill="1" applyBorder="1" applyAlignment="1" applyProtection="1">
      <alignment horizontal="center" vertical="center" textRotation="90" wrapText="1"/>
    </xf>
    <xf numFmtId="0" fontId="3" fillId="2" borderId="3" xfId="0" quotePrefix="1" applyFont="1" applyFill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top"/>
    </xf>
    <xf numFmtId="0" fontId="5" fillId="2" borderId="29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5" fillId="2" borderId="3" xfId="0" applyFont="1" applyFill="1" applyBorder="1" applyAlignment="1" applyProtection="1">
      <alignment vertical="center" wrapText="1"/>
    </xf>
    <xf numFmtId="1" fontId="2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1" borderId="3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14" fillId="0" borderId="37" xfId="0" applyFont="1" applyFill="1" applyBorder="1" applyAlignment="1" applyProtection="1">
      <alignment horizontal="center" vertical="center" textRotation="90"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vertical="center"/>
    </xf>
    <xf numFmtId="0" fontId="0" fillId="0" borderId="40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0" fillId="0" borderId="41" xfId="0" applyBorder="1"/>
    <xf numFmtId="0" fontId="0" fillId="0" borderId="40" xfId="0" applyBorder="1" applyAlignment="1" applyProtection="1">
      <alignment horizontal="center" vertical="center"/>
    </xf>
    <xf numFmtId="0" fontId="4" fillId="7" borderId="16" xfId="0" applyFont="1" applyFill="1" applyBorder="1" applyAlignment="1" applyProtection="1">
      <alignment horizontal="center" vertical="center" wrapText="1"/>
    </xf>
    <xf numFmtId="0" fontId="4" fillId="7" borderId="6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top"/>
    </xf>
    <xf numFmtId="0" fontId="8" fillId="0" borderId="5" xfId="0" applyFont="1" applyBorder="1" applyAlignment="1" applyProtection="1">
      <alignment horizontal="center" vertical="top"/>
    </xf>
    <xf numFmtId="0" fontId="8" fillId="0" borderId="8" xfId="0" applyFont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7" xfId="0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0" fillId="0" borderId="8" xfId="0" applyBorder="1" applyAlignment="1" applyProtection="1">
      <alignment horizontal="center" vertical="top"/>
    </xf>
    <xf numFmtId="1" fontId="14" fillId="10" borderId="5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10" borderId="0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10" borderId="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center" vertical="top"/>
    </xf>
    <xf numFmtId="0" fontId="8" fillId="0" borderId="10" xfId="0" applyFont="1" applyBorder="1" applyAlignment="1" applyProtection="1">
      <alignment horizontal="center" vertical="top"/>
    </xf>
    <xf numFmtId="0" fontId="8" fillId="0" borderId="11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top"/>
    </xf>
    <xf numFmtId="1" fontId="14" fillId="3" borderId="5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3" borderId="6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3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6" borderId="31" xfId="0" applyFont="1" applyFill="1" applyBorder="1" applyAlignment="1" applyProtection="1">
      <alignment horizontal="center" vertical="center" wrapText="1"/>
    </xf>
    <xf numFmtId="0" fontId="3" fillId="6" borderId="32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8" borderId="4" xfId="0" applyFont="1" applyFill="1" applyBorder="1" applyAlignment="1" applyProtection="1">
      <alignment horizontal="left" vertical="center" wrapText="1"/>
    </xf>
    <xf numFmtId="0" fontId="3" fillId="8" borderId="2" xfId="0" applyFont="1" applyFill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0" fillId="0" borderId="4" xfId="0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left"/>
    </xf>
    <xf numFmtId="0" fontId="3" fillId="6" borderId="19" xfId="0" applyFont="1" applyFill="1" applyBorder="1" applyAlignment="1" applyProtection="1">
      <alignment horizontal="center" vertical="center" wrapText="1"/>
    </xf>
    <xf numFmtId="0" fontId="3" fillId="6" borderId="20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3" fillId="5" borderId="16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textRotation="90" wrapText="1"/>
    </xf>
    <xf numFmtId="0" fontId="4" fillId="7" borderId="6" xfId="0" applyFont="1" applyFill="1" applyBorder="1" applyAlignment="1" applyProtection="1">
      <alignment horizontal="center" vertical="center" textRotation="90" wrapText="1"/>
    </xf>
    <xf numFmtId="0" fontId="8" fillId="0" borderId="1" xfId="0" applyFont="1" applyBorder="1" applyAlignment="1" applyProtection="1">
      <alignment horizontal="center" vertical="top"/>
    </xf>
    <xf numFmtId="0" fontId="8" fillId="0" borderId="4" xfId="0" applyFont="1" applyBorder="1" applyAlignment="1" applyProtection="1">
      <alignment horizontal="center" vertical="top"/>
    </xf>
    <xf numFmtId="0" fontId="8" fillId="0" borderId="2" xfId="0" applyFont="1" applyBorder="1" applyAlignment="1" applyProtection="1">
      <alignment horizontal="center" vertical="top"/>
    </xf>
    <xf numFmtId="0" fontId="8" fillId="0" borderId="12" xfId="0" applyFont="1" applyBorder="1" applyAlignment="1" applyProtection="1">
      <alignment horizontal="center" vertical="top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" fillId="0" borderId="0" xfId="0" applyFont="1"/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8" fillId="0" borderId="0" xfId="0" applyFont="1"/>
    <xf numFmtId="0" fontId="24" fillId="0" borderId="0" xfId="0" applyFont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D50"/>
  <sheetViews>
    <sheetView zoomScale="80" zoomScaleNormal="80" zoomScaleSheetLayoutView="90" workbookViewId="0">
      <selection sqref="A1:C1"/>
    </sheetView>
  </sheetViews>
  <sheetFormatPr defaultColWidth="8.7265625" defaultRowHeight="14.5" x14ac:dyDescent="0.35"/>
  <cols>
    <col min="1" max="1" width="19.81640625" style="1" customWidth="1"/>
    <col min="2" max="2" width="34.7265625" style="1" customWidth="1"/>
    <col min="3" max="3" width="16.7265625" style="1" customWidth="1"/>
    <col min="4" max="4" width="21" style="1" customWidth="1"/>
    <col min="5" max="5" width="8.7265625" style="1" customWidth="1"/>
    <col min="6" max="6" width="10.453125" style="1" customWidth="1"/>
    <col min="7" max="7" width="11.453125" style="1" customWidth="1"/>
    <col min="8" max="8" width="12.1796875" style="1" customWidth="1"/>
    <col min="9" max="9" width="11.7265625" style="1" customWidth="1"/>
    <col min="10" max="10" width="11.54296875" style="1" customWidth="1"/>
    <col min="11" max="11" width="12.81640625" style="1" customWidth="1"/>
    <col min="12" max="12" width="8.7265625" style="1"/>
    <col min="13" max="13" width="10.453125" style="1" customWidth="1"/>
    <col min="14" max="14" width="13.81640625" style="1" customWidth="1"/>
    <col min="15" max="15" width="10.453125" style="1" customWidth="1"/>
    <col min="16" max="16" width="24.81640625" style="1" customWidth="1"/>
    <col min="17" max="17" width="14.81640625" style="1" customWidth="1"/>
    <col min="18" max="19" width="8.7265625" style="1"/>
    <col min="20" max="20" width="10" style="1" customWidth="1"/>
    <col min="21" max="21" width="10.81640625" style="1" customWidth="1"/>
    <col min="22" max="27" width="8.7265625" style="1"/>
    <col min="28" max="28" width="10.26953125" style="1" bestFit="1" customWidth="1"/>
    <col min="29" max="16384" width="8.7265625" style="1"/>
  </cols>
  <sheetData>
    <row r="1" spans="1:16" ht="26.15" customHeight="1" thickBot="1" x14ac:dyDescent="0.4">
      <c r="A1" s="150" t="s">
        <v>105</v>
      </c>
      <c r="B1" s="150"/>
      <c r="C1" s="150"/>
    </row>
    <row r="2" spans="1:16" ht="15.75" customHeight="1" thickBot="1" x14ac:dyDescent="0.4">
      <c r="A2" s="4" t="s">
        <v>4</v>
      </c>
      <c r="B2" s="68" t="s">
        <v>36</v>
      </c>
      <c r="G2" s="2"/>
      <c r="H2" s="76" t="s">
        <v>37</v>
      </c>
      <c r="I2" s="91"/>
    </row>
    <row r="3" spans="1:16" ht="15" thickBot="1" x14ac:dyDescent="0.4">
      <c r="A3" s="4" t="s">
        <v>5</v>
      </c>
      <c r="B3" s="68" t="s">
        <v>34</v>
      </c>
      <c r="H3" s="74"/>
      <c r="I3" s="74"/>
    </row>
    <row r="4" spans="1:16" ht="18" customHeight="1" thickBot="1" x14ac:dyDescent="0.4">
      <c r="A4" s="4" t="s">
        <v>0</v>
      </c>
      <c r="B4" s="68" t="s">
        <v>35</v>
      </c>
      <c r="H4" s="75"/>
      <c r="I4" s="75"/>
      <c r="J4" s="75"/>
    </row>
    <row r="5" spans="1:16" ht="15.75" customHeight="1" thickBot="1" x14ac:dyDescent="0.4">
      <c r="A5" s="4" t="s">
        <v>30</v>
      </c>
      <c r="B5" s="84" t="s">
        <v>65</v>
      </c>
      <c r="C5" s="75" t="str">
        <f>IF(B5="ΠΕ05-ΓΑΛΛΙΚΗ ΦΙΛΟΛΟΓΙΑ","ΔΕΝ ΕΊΝΑΙ ΑΠΟΔΕΚΤΟΙ ΤΙΤΛΟΙ ΓΝΩΣΗΣ ΓΑΛΛΙΚΗΣ ΓΛΩΣΣΑΣ",(IF(B5="ΠΕ06-ΑΓΓΛΙΚΗ ΦΙΛΟΛΟΓΙΑ","ΔΕΝ ΕΊΝΑΙ ΑΠΟΔΕΚΤΟΙ ΤΙΤΛΟΙ ΑΓΛΙΚΗΣ ΓΛΩΣΣΑΣ","")))</f>
        <v/>
      </c>
      <c r="G5" s="85" t="str">
        <f>IF(C5&lt;&gt;"","ΠΡΟΣΟΧΗ ΣΤΗΝ ΣΥΜΠΛΗΡΩΣΗ ΤΩΝ ΚΕΛΙΩΝ ΓΙΑ ΤΟ ΕΠΙΠΕΔΟ ΓΛΩΣΣΑΣ","")</f>
        <v/>
      </c>
      <c r="H5" s="74"/>
      <c r="I5" s="74"/>
      <c r="J5" s="74"/>
    </row>
    <row r="6" spans="1:16" ht="26.5" thickBot="1" x14ac:dyDescent="0.4">
      <c r="A6" s="93" t="s">
        <v>33</v>
      </c>
      <c r="B6" s="65" t="str">
        <f>IF(B5="ΠΕ19-20 ΠΛΗΡΟΦΟΡΙΚΗ","ΝΑΙ","ΌΧΙ")</f>
        <v>ΌΧΙ</v>
      </c>
      <c r="C6" s="151" t="str">
        <f>IF(B6="ΝΑΙ","ΔΕΝ ΛΑΜΒΑΝΕΤΑΙ ΥΠΟΨΗ ΟΠΟΙΑΔΗΠΟΤΕ ΠΙΣΤΟΠΟΙΗΣΗ ΣΕ ΤΠΕ","")</f>
        <v/>
      </c>
      <c r="D6" s="151"/>
      <c r="E6" s="4"/>
      <c r="F6" s="5"/>
      <c r="G6" s="4"/>
      <c r="H6" s="5"/>
      <c r="I6" s="5"/>
    </row>
    <row r="7" spans="1:16" ht="15.5" x14ac:dyDescent="0.35">
      <c r="A7" s="152" t="s">
        <v>1</v>
      </c>
      <c r="B7" s="153"/>
      <c r="C7" s="154" t="s">
        <v>29</v>
      </c>
      <c r="D7" s="155"/>
      <c r="E7" s="155"/>
      <c r="F7" s="19"/>
      <c r="G7" s="19"/>
      <c r="H7" s="19"/>
      <c r="I7" s="19" t="s">
        <v>3</v>
      </c>
    </row>
    <row r="8" spans="1:16" s="6" customFormat="1" ht="16" thickBot="1" x14ac:dyDescent="0.4">
      <c r="A8" s="135" t="s">
        <v>7</v>
      </c>
      <c r="B8" s="135"/>
      <c r="C8" s="53">
        <v>24</v>
      </c>
      <c r="D8" s="44"/>
      <c r="E8" s="44"/>
      <c r="F8" s="44"/>
      <c r="H8" s="69"/>
      <c r="I8" s="45"/>
      <c r="P8" s="1"/>
    </row>
    <row r="9" spans="1:16" ht="15" thickBot="1" x14ac:dyDescent="0.4">
      <c r="A9" s="148" t="s">
        <v>12</v>
      </c>
      <c r="B9" s="149"/>
      <c r="C9" s="18"/>
      <c r="D9" s="54">
        <v>16</v>
      </c>
      <c r="E9" s="18"/>
      <c r="F9" s="71"/>
      <c r="G9" s="73" t="s">
        <v>2</v>
      </c>
      <c r="H9" s="72"/>
      <c r="I9" s="18"/>
    </row>
    <row r="10" spans="1:16" ht="25.5" customHeight="1" thickBot="1" x14ac:dyDescent="0.4">
      <c r="A10" s="141" t="s">
        <v>8</v>
      </c>
      <c r="B10" s="142"/>
      <c r="C10" s="18"/>
      <c r="D10" s="20"/>
      <c r="E10" s="55">
        <v>8</v>
      </c>
      <c r="F10" s="20"/>
      <c r="G10" s="61"/>
      <c r="H10" s="70"/>
      <c r="I10" s="12">
        <f>IF(G10="ΝΑΙ-ΕΑ",E10,IF(G10="ΝΑΙ",E10-2,0))</f>
        <v>0</v>
      </c>
      <c r="J10" s="67" t="b">
        <f>OR(G10="ΝΑΙ-ΕΑ")</f>
        <v>0</v>
      </c>
    </row>
    <row r="11" spans="1:16" ht="21.75" customHeight="1" thickBot="1" x14ac:dyDescent="0.4">
      <c r="A11" s="143" t="s">
        <v>9</v>
      </c>
      <c r="B11" s="144"/>
      <c r="C11" s="18"/>
      <c r="D11" s="20"/>
      <c r="E11" s="55">
        <v>5</v>
      </c>
      <c r="F11" s="20"/>
      <c r="G11" s="61"/>
      <c r="H11" s="57"/>
      <c r="I11" s="12">
        <f>IF(G11="ΝΑΙ-ΕΑ",E11,IF(G11="ΝΑΙ",E11-2,0))</f>
        <v>0</v>
      </c>
      <c r="J11" s="67" t="b">
        <f>OR(G11="ΝΑΙ")</f>
        <v>0</v>
      </c>
    </row>
    <row r="12" spans="1:16" ht="48" customHeight="1" thickBot="1" x14ac:dyDescent="0.4">
      <c r="A12" s="143" t="s">
        <v>10</v>
      </c>
      <c r="B12" s="144"/>
      <c r="C12" s="18"/>
      <c r="D12" s="20"/>
      <c r="E12" s="55">
        <v>3</v>
      </c>
      <c r="F12" s="20"/>
      <c r="G12" s="61"/>
      <c r="H12" s="57"/>
      <c r="I12" s="12">
        <f>IF(G12="ΝΑΙ",E12,0)</f>
        <v>0</v>
      </c>
    </row>
    <row r="13" spans="1:16" ht="27" customHeight="1" thickBot="1" x14ac:dyDescent="0.4">
      <c r="A13" s="131" t="s">
        <v>15</v>
      </c>
      <c r="B13" s="132"/>
      <c r="C13" s="9"/>
      <c r="D13" s="10"/>
      <c r="E13" s="10"/>
      <c r="F13" s="10"/>
      <c r="G13" s="46"/>
      <c r="H13" s="47"/>
      <c r="I13" s="52">
        <f>IF(OR(AND(NOT(J10),NOT(J11)),AND(J10,J11)),I10+I11+I12,MAX(I10:I11)+I12)</f>
        <v>0</v>
      </c>
    </row>
    <row r="14" spans="1:16" ht="28.5" customHeight="1" thickBot="1" x14ac:dyDescent="0.4">
      <c r="A14" s="129" t="s">
        <v>11</v>
      </c>
      <c r="B14" s="145"/>
      <c r="C14" s="8"/>
      <c r="D14" s="56">
        <v>8</v>
      </c>
      <c r="E14" s="41"/>
      <c r="F14" s="41"/>
      <c r="G14" s="3"/>
      <c r="H14" s="73" t="s">
        <v>16</v>
      </c>
      <c r="I14" s="73"/>
    </row>
    <row r="15" spans="1:16" ht="30.75" customHeight="1" thickBot="1" x14ac:dyDescent="0.4">
      <c r="A15" s="136" t="s">
        <v>56</v>
      </c>
      <c r="B15" s="130"/>
      <c r="C15" s="18"/>
      <c r="D15" s="20"/>
      <c r="E15" s="55">
        <v>5</v>
      </c>
      <c r="F15" s="20"/>
      <c r="G15" s="66"/>
      <c r="H15" s="89"/>
      <c r="I15" s="12">
        <f>IF(0.5*ROUNDDOWN(H15/15,0)&lt;=E15,0.5*ROUNDDOWN(H15/15,0),E15)</f>
        <v>0</v>
      </c>
    </row>
    <row r="16" spans="1:16" ht="55.5" customHeight="1" thickBot="1" x14ac:dyDescent="0.4">
      <c r="A16" s="136" t="s">
        <v>55</v>
      </c>
      <c r="B16" s="130"/>
      <c r="C16" s="18"/>
      <c r="D16" s="20"/>
      <c r="E16" s="55">
        <v>3</v>
      </c>
      <c r="F16" s="20"/>
      <c r="G16" s="66"/>
      <c r="H16" s="89"/>
      <c r="I16" s="12">
        <f>IF(0.5*ROUNDDOWN(H16/25,0)&lt;=E16,0.5*ROUNDDOWN(H16/25,0),E16)</f>
        <v>0</v>
      </c>
    </row>
    <row r="17" spans="1:9" ht="24.65" customHeight="1" thickBot="1" x14ac:dyDescent="0.4">
      <c r="A17" s="146" t="s">
        <v>17</v>
      </c>
      <c r="B17" s="147"/>
      <c r="C17" s="9"/>
      <c r="D17" s="10"/>
      <c r="E17" s="10"/>
      <c r="F17" s="11"/>
      <c r="G17" s="21"/>
      <c r="H17" s="22"/>
      <c r="I17" s="52">
        <f>SUM(I15:I16)</f>
        <v>0</v>
      </c>
    </row>
    <row r="18" spans="1:9" s="17" customFormat="1" ht="24.65" customHeight="1" thickBot="1" x14ac:dyDescent="0.4">
      <c r="A18" s="133" t="s">
        <v>27</v>
      </c>
      <c r="B18" s="134"/>
      <c r="C18" s="42"/>
      <c r="D18" s="23"/>
      <c r="E18" s="23"/>
      <c r="F18" s="49"/>
      <c r="G18" s="50"/>
      <c r="H18" s="51"/>
      <c r="I18" s="58">
        <f>I13+I17</f>
        <v>0</v>
      </c>
    </row>
    <row r="19" spans="1:9" s="17" customFormat="1" ht="24.65" customHeight="1" thickBot="1" x14ac:dyDescent="0.4">
      <c r="A19" s="135" t="s">
        <v>23</v>
      </c>
      <c r="B19" s="135"/>
      <c r="C19" s="53">
        <v>15</v>
      </c>
      <c r="D19" s="23"/>
      <c r="E19" s="23"/>
      <c r="F19" s="49"/>
      <c r="G19" s="50" t="s">
        <v>18</v>
      </c>
      <c r="H19" s="51" t="s">
        <v>21</v>
      </c>
      <c r="I19" s="43"/>
    </row>
    <row r="20" spans="1:9" s="17" customFormat="1" ht="24.65" customHeight="1" thickBot="1" x14ac:dyDescent="0.4">
      <c r="A20" s="136" t="s">
        <v>19</v>
      </c>
      <c r="B20" s="130"/>
      <c r="C20" s="42"/>
      <c r="D20" s="23"/>
      <c r="E20" s="64">
        <v>7</v>
      </c>
      <c r="F20" s="49"/>
      <c r="G20" s="48"/>
      <c r="H20" s="57"/>
      <c r="I20" s="12">
        <f>IF(G20&lt;=E20,G20,E20)</f>
        <v>0</v>
      </c>
    </row>
    <row r="21" spans="1:9" s="17" customFormat="1" ht="38.15" customHeight="1" thickBot="1" x14ac:dyDescent="0.4">
      <c r="A21" s="129" t="s">
        <v>20</v>
      </c>
      <c r="B21" s="130"/>
      <c r="C21" s="42"/>
      <c r="D21" s="23"/>
      <c r="E21" s="55">
        <v>4</v>
      </c>
      <c r="F21" s="49"/>
      <c r="G21" s="57"/>
      <c r="H21" s="48"/>
      <c r="I21" s="12">
        <f>IF(0.25*ROUNDDOWN(H21/50,0)&lt;=E21,0.25*ROUNDDOWN(H21/50,0),E21)</f>
        <v>0</v>
      </c>
    </row>
    <row r="22" spans="1:9" s="17" customFormat="1" ht="38.15" customHeight="1" thickBot="1" x14ac:dyDescent="0.4">
      <c r="A22" s="129" t="s">
        <v>22</v>
      </c>
      <c r="B22" s="130"/>
      <c r="C22" s="42"/>
      <c r="D22" s="23"/>
      <c r="E22" s="55">
        <v>4</v>
      </c>
      <c r="F22" s="49"/>
      <c r="G22" s="48"/>
      <c r="H22" s="57"/>
      <c r="I22" s="12">
        <f>IF(IF(G22&gt;8,G22-8,0)&gt;4,E22,IF(G22&gt;8,G22-8,0))</f>
        <v>0</v>
      </c>
    </row>
    <row r="23" spans="1:9" ht="24.65" customHeight="1" thickBot="1" x14ac:dyDescent="0.4">
      <c r="A23" s="131" t="s">
        <v>24</v>
      </c>
      <c r="B23" s="132"/>
      <c r="C23" s="9"/>
      <c r="D23" s="10"/>
      <c r="E23" s="10"/>
      <c r="F23" s="11"/>
      <c r="G23" s="50"/>
      <c r="H23" s="51"/>
      <c r="I23" s="52">
        <f>SUM(I20:I22)</f>
        <v>0</v>
      </c>
    </row>
    <row r="24" spans="1:9" ht="27" customHeight="1" thickBot="1" x14ac:dyDescent="0.4">
      <c r="A24" s="133" t="s">
        <v>28</v>
      </c>
      <c r="B24" s="134"/>
      <c r="C24" s="42"/>
      <c r="D24" s="23"/>
      <c r="E24" s="23"/>
      <c r="F24" s="49"/>
      <c r="G24" s="50"/>
      <c r="H24" s="51"/>
      <c r="I24" s="58">
        <f>I23</f>
        <v>0</v>
      </c>
    </row>
    <row r="25" spans="1:9" s="17" customFormat="1" ht="28.5" customHeight="1" thickBot="1" x14ac:dyDescent="0.4">
      <c r="A25" s="135" t="s">
        <v>57</v>
      </c>
      <c r="B25" s="135"/>
      <c r="C25" s="53">
        <v>6</v>
      </c>
      <c r="D25" s="23"/>
      <c r="E25" s="23"/>
      <c r="F25" s="49"/>
      <c r="G25" s="92" t="s">
        <v>25</v>
      </c>
      <c r="H25" s="51" t="s">
        <v>26</v>
      </c>
      <c r="I25" s="43"/>
    </row>
    <row r="26" spans="1:9" s="17" customFormat="1" ht="28.5" customHeight="1" thickBot="1" x14ac:dyDescent="0.4">
      <c r="A26" s="136" t="s">
        <v>58</v>
      </c>
      <c r="B26" s="130"/>
      <c r="C26" s="7"/>
      <c r="D26" s="23"/>
      <c r="E26" s="62">
        <v>2</v>
      </c>
      <c r="F26" s="13"/>
      <c r="G26" s="59"/>
      <c r="H26" s="57"/>
      <c r="I26" s="12">
        <f>IF(G26="B2",1,IF(G26="C1",1.5,IF(G26="C2",2,0)))</f>
        <v>0</v>
      </c>
    </row>
    <row r="27" spans="1:9" s="17" customFormat="1" ht="28.5" customHeight="1" thickBot="1" x14ac:dyDescent="0.4">
      <c r="A27" s="136" t="s">
        <v>59</v>
      </c>
      <c r="B27" s="130"/>
      <c r="C27" s="42"/>
      <c r="D27" s="23"/>
      <c r="E27" s="63">
        <v>1</v>
      </c>
      <c r="F27" s="49"/>
      <c r="G27" s="59"/>
      <c r="H27" s="57"/>
      <c r="I27" s="12">
        <f>IF(G27="B2",0.5,IF(G27="C1",0.75,IF(G27="C2",1,0)))</f>
        <v>0</v>
      </c>
    </row>
    <row r="28" spans="1:9" s="17" customFormat="1" ht="28.5" customHeight="1" thickBot="1" x14ac:dyDescent="0.4">
      <c r="A28" s="137" t="s">
        <v>60</v>
      </c>
      <c r="B28" s="138"/>
      <c r="C28" s="42"/>
      <c r="D28" s="23"/>
      <c r="E28" s="63">
        <v>3</v>
      </c>
      <c r="F28" s="49"/>
      <c r="G28" s="57"/>
      <c r="H28" s="59"/>
      <c r="I28" s="12">
        <f>IF(AND(B6&lt;&gt;"ΝΑΙ",H28="ΝΑΙ"),E28,0)</f>
        <v>0</v>
      </c>
    </row>
    <row r="29" spans="1:9" s="17" customFormat="1" ht="28.5" customHeight="1" thickBot="1" x14ac:dyDescent="0.4">
      <c r="A29" s="131" t="s">
        <v>61</v>
      </c>
      <c r="B29" s="132"/>
      <c r="C29" s="9"/>
      <c r="D29" s="10"/>
      <c r="E29" s="10"/>
      <c r="F29" s="11"/>
      <c r="G29" s="50"/>
      <c r="H29" s="51"/>
      <c r="I29" s="52">
        <f>SUM(I26:I28)</f>
        <v>0</v>
      </c>
    </row>
    <row r="30" spans="1:9" s="17" customFormat="1" ht="28.5" customHeight="1" thickBot="1" x14ac:dyDescent="0.4">
      <c r="A30" s="133" t="s">
        <v>61</v>
      </c>
      <c r="B30" s="134"/>
      <c r="C30" s="42"/>
      <c r="D30" s="23"/>
      <c r="E30" s="23"/>
      <c r="F30" s="49"/>
      <c r="G30" s="50"/>
      <c r="H30" s="51"/>
      <c r="I30" s="58">
        <f>I29</f>
        <v>0</v>
      </c>
    </row>
    <row r="31" spans="1:9" s="17" customFormat="1" ht="20.25" customHeight="1" thickBot="1" x14ac:dyDescent="0.4">
      <c r="A31" s="14"/>
      <c r="B31" s="14"/>
      <c r="C31" s="15"/>
      <c r="D31" s="15"/>
      <c r="E31" s="15"/>
      <c r="F31" s="15"/>
      <c r="G31" s="15"/>
      <c r="H31" s="15"/>
      <c r="I31" s="16"/>
    </row>
    <row r="32" spans="1:9" ht="27" customHeight="1" x14ac:dyDescent="0.35">
      <c r="A32" s="139" t="str">
        <f>A18</f>
        <v>ΣΥΝΟΛΙΚΕΣ ΜΟΝΑΔΕΣ ΚΡΙΤΗΡΙΟ-1: "ΕΚΠΑΙΔΕΥΣΗ"</v>
      </c>
      <c r="B32" s="140"/>
      <c r="C32" s="24"/>
      <c r="D32" s="25"/>
      <c r="E32" s="25"/>
      <c r="F32" s="25"/>
      <c r="G32" s="25"/>
      <c r="H32" s="26"/>
      <c r="I32" s="27">
        <f>I18</f>
        <v>0</v>
      </c>
    </row>
    <row r="33" spans="1:30" ht="28.5" customHeight="1" x14ac:dyDescent="0.35">
      <c r="A33" s="139" t="str">
        <f>A24</f>
        <v>ΣΥΝΟΛΙΚΕΣ ΜΟΝΑΔΕΣ ΚΡΙΤΗΡΙΟ 2- "ΔΙΔΑΚΤΙΚΗ ΕΜΠΕΙΡΙΑ"</v>
      </c>
      <c r="B33" s="140"/>
      <c r="C33" s="28"/>
      <c r="D33" s="29"/>
      <c r="E33" s="29"/>
      <c r="F33" s="29"/>
      <c r="G33" s="29"/>
      <c r="H33" s="30"/>
      <c r="I33" s="27">
        <f>I24</f>
        <v>0</v>
      </c>
    </row>
    <row r="34" spans="1:30" ht="30" customHeight="1" thickBot="1" x14ac:dyDescent="0.4">
      <c r="A34" s="127" t="str">
        <f>A30</f>
        <v>ΣΥΝΟΛΙΚΕΣ ΜΟΝΑΔΕΣ ΚΡΙΤΗΡΙΟΥ "ΑΛΛΑ ΠΡΟΣΟΝΤΑ" -3</v>
      </c>
      <c r="B34" s="128"/>
      <c r="C34" s="31"/>
      <c r="D34" s="32"/>
      <c r="E34" s="32"/>
      <c r="F34" s="32"/>
      <c r="G34" s="32"/>
      <c r="H34" s="33"/>
      <c r="I34" s="60">
        <f>I30</f>
        <v>0</v>
      </c>
      <c r="J34" s="34"/>
    </row>
    <row r="35" spans="1:30" ht="63" customHeight="1" thickBot="1" x14ac:dyDescent="0.4">
      <c r="A35" s="102" t="s">
        <v>62</v>
      </c>
      <c r="B35" s="103"/>
      <c r="C35" s="35"/>
      <c r="D35" s="36"/>
      <c r="E35" s="36"/>
      <c r="F35" s="36"/>
      <c r="G35" s="36"/>
      <c r="H35" s="37"/>
      <c r="I35" s="38">
        <f>SUM(I32:I34)</f>
        <v>0</v>
      </c>
    </row>
    <row r="44" spans="1:30" ht="15" thickBot="1" x14ac:dyDescent="0.4"/>
    <row r="45" spans="1:30" ht="15.75" customHeight="1" thickBot="1" x14ac:dyDescent="0.4">
      <c r="F45" s="104" t="s">
        <v>53</v>
      </c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6"/>
      <c r="S45" s="107" t="s">
        <v>49</v>
      </c>
      <c r="T45" s="108"/>
      <c r="U45" s="108"/>
      <c r="V45" s="109"/>
      <c r="W45" s="107" t="s">
        <v>63</v>
      </c>
      <c r="X45" s="108"/>
      <c r="Y45" s="108"/>
      <c r="Z45" s="108"/>
      <c r="AA45" s="108"/>
      <c r="AB45" s="108"/>
      <c r="AC45" s="109"/>
    </row>
    <row r="46" spans="1:30" ht="15" customHeight="1" thickBot="1" x14ac:dyDescent="0.4">
      <c r="F46" s="110" t="s">
        <v>46</v>
      </c>
      <c r="G46" s="111"/>
      <c r="H46" s="111"/>
      <c r="I46" s="111"/>
      <c r="J46" s="111"/>
      <c r="K46" s="111"/>
      <c r="L46" s="111"/>
      <c r="M46" s="111"/>
      <c r="N46" s="112"/>
      <c r="O46" s="113" t="s">
        <v>47</v>
      </c>
      <c r="P46" s="114"/>
      <c r="Q46" s="115"/>
      <c r="R46" s="116" t="str">
        <f>A18</f>
        <v>ΣΥΝΟΛΙΚΕΣ ΜΟΝΑΔΕΣ ΚΡΙΤΗΡΙΟ-1: "ΕΚΠΑΙΔΕΥΣΗ"</v>
      </c>
      <c r="S46" s="107"/>
      <c r="T46" s="108"/>
      <c r="U46" s="109"/>
      <c r="V46" s="117" t="str">
        <f>A24</f>
        <v>ΣΥΝΟΛΙΚΕΣ ΜΟΝΑΔΕΣ ΚΡΙΤΗΡΙΟ 2- "ΔΙΔΑΚΤΙΚΗ ΕΜΠΕΙΡΙΑ"</v>
      </c>
      <c r="W46" s="122"/>
      <c r="X46" s="123"/>
      <c r="Y46" s="123"/>
      <c r="Z46" s="123"/>
      <c r="AA46" s="123"/>
      <c r="AB46" s="123"/>
      <c r="AC46" s="117" t="str">
        <f>A30</f>
        <v>ΣΥΝΟΛΙΚΕΣ ΜΟΝΑΔΕΣ ΚΡΙΤΗΡΙΟΥ "ΑΛΛΑ ΠΡΟΣΟΝΤΑ" -3</v>
      </c>
    </row>
    <row r="47" spans="1:30" ht="15" customHeight="1" thickBot="1" x14ac:dyDescent="0.4">
      <c r="F47" s="110" t="s">
        <v>38</v>
      </c>
      <c r="G47" s="111"/>
      <c r="H47" s="112"/>
      <c r="I47" s="110" t="s">
        <v>45</v>
      </c>
      <c r="J47" s="111"/>
      <c r="K47" s="112"/>
      <c r="L47" s="110" t="s">
        <v>44</v>
      </c>
      <c r="M47" s="111"/>
      <c r="N47" s="124" t="str">
        <f>A13</f>
        <v>ΣΥΝΟΛΙΚΕΣ ΜΟΝΑΔΕΣ ΚΡΙΤΗΡΙΟΥ "ΤΥΠΙΚΑ ΠΡΟΣΟΝΤΑ"-1.1</v>
      </c>
      <c r="O47" s="87"/>
      <c r="P47" s="88"/>
      <c r="Q47" s="126" t="str">
        <f>A17</f>
        <v>ΣΥΝΟΛΙΚΕΣ ΜΟΝΑΔΕΣ ΚΡΙΤΗΡΙΟΥ "ΕΠΙΜΟΡΦΩΣΗ"-1.2</v>
      </c>
      <c r="R47" s="117"/>
      <c r="S47" s="119"/>
      <c r="T47" s="120"/>
      <c r="U47" s="121"/>
      <c r="V47" s="117"/>
      <c r="W47" s="119"/>
      <c r="X47" s="120"/>
      <c r="Y47" s="120"/>
      <c r="Z47" s="120"/>
      <c r="AA47" s="120"/>
      <c r="AB47" s="120"/>
      <c r="AC47" s="117"/>
    </row>
    <row r="48" spans="1:30" ht="177.65" customHeight="1" thickBot="1" x14ac:dyDescent="0.4">
      <c r="A48" s="39" t="s">
        <v>54</v>
      </c>
      <c r="B48" s="40" t="s">
        <v>4</v>
      </c>
      <c r="C48" s="40" t="s">
        <v>5</v>
      </c>
      <c r="D48" s="40" t="s">
        <v>0</v>
      </c>
      <c r="E48" s="40" t="s">
        <v>6</v>
      </c>
      <c r="F48" s="79" t="s">
        <v>31</v>
      </c>
      <c r="G48" s="79" t="s">
        <v>32</v>
      </c>
      <c r="H48" s="80" t="s">
        <v>41</v>
      </c>
      <c r="I48" s="79" t="s">
        <v>39</v>
      </c>
      <c r="J48" s="79" t="s">
        <v>40</v>
      </c>
      <c r="K48" s="80" t="s">
        <v>42</v>
      </c>
      <c r="L48" s="81" t="s">
        <v>48</v>
      </c>
      <c r="M48" s="77" t="s">
        <v>43</v>
      </c>
      <c r="N48" s="125"/>
      <c r="O48" s="79" t="s">
        <v>14</v>
      </c>
      <c r="P48" s="79" t="s">
        <v>13</v>
      </c>
      <c r="Q48" s="125"/>
      <c r="R48" s="118"/>
      <c r="S48" s="79" t="s">
        <v>19</v>
      </c>
      <c r="T48" s="79" t="s">
        <v>20</v>
      </c>
      <c r="U48" s="79" t="s">
        <v>22</v>
      </c>
      <c r="V48" s="118"/>
      <c r="W48" s="82" t="s">
        <v>64</v>
      </c>
      <c r="X48" s="80" t="s">
        <v>50</v>
      </c>
      <c r="Y48" s="82" t="s">
        <v>59</v>
      </c>
      <c r="Z48" s="80" t="s">
        <v>50</v>
      </c>
      <c r="AA48" s="90" t="s">
        <v>60</v>
      </c>
      <c r="AB48" s="80" t="s">
        <v>51</v>
      </c>
      <c r="AC48" s="118"/>
      <c r="AD48" s="83" t="s">
        <v>52</v>
      </c>
    </row>
    <row r="49" spans="2:30" ht="24" customHeight="1" thickBot="1" x14ac:dyDescent="0.4">
      <c r="B49" s="1" t="str">
        <f>B2</f>
        <v>[ ΕΠΩΝΥΜΟ ]</v>
      </c>
      <c r="C49" s="1" t="str">
        <f>B3</f>
        <v>[ ΟΝΟΜΑ ]</v>
      </c>
      <c r="D49" s="1" t="str">
        <f>B4</f>
        <v>[ ΠΑΤΡΩΝΥΜΟ ]</v>
      </c>
      <c r="E49" s="1" t="str">
        <f>B5</f>
        <v>ΠΕ04.02</v>
      </c>
      <c r="F49" s="86" t="str">
        <f>IF(G10="ΝΑΙ-ΕΑ","ΝΑΙ","'OXI")</f>
        <v>'OXI</v>
      </c>
      <c r="G49" s="86" t="str">
        <f>IF(G10="ΝΑΙ","ΝΑΙ","'OXI")</f>
        <v>'OXI</v>
      </c>
      <c r="H49" s="12">
        <f>I10</f>
        <v>0</v>
      </c>
      <c r="I49" s="86" t="str">
        <f>IF(G11="ΝΑΙ-ΕΑ","ΝΑΙ","ΌΧΙ")</f>
        <v>ΌΧΙ</v>
      </c>
      <c r="J49" s="86" t="str">
        <f>IF(G11="ΝΑΙ","ΝΑΙ","ΌΧΙ")</f>
        <v>ΌΧΙ</v>
      </c>
      <c r="K49" s="78">
        <f>I11</f>
        <v>0</v>
      </c>
      <c r="L49" s="86" t="str">
        <f>IF(G12=0,"ΌΧΙ",G12)</f>
        <v>ΌΧΙ</v>
      </c>
      <c r="M49" s="78">
        <f>I12</f>
        <v>0</v>
      </c>
      <c r="N49" s="52">
        <f>I13</f>
        <v>0</v>
      </c>
      <c r="O49" s="78">
        <f>I15</f>
        <v>0</v>
      </c>
      <c r="P49" s="78">
        <f>I16</f>
        <v>0</v>
      </c>
      <c r="Q49" s="52">
        <f>I17</f>
        <v>0</v>
      </c>
      <c r="R49" s="58">
        <f>I18</f>
        <v>0</v>
      </c>
      <c r="S49" s="78">
        <f>I20</f>
        <v>0</v>
      </c>
      <c r="T49" s="78">
        <f>I21</f>
        <v>0</v>
      </c>
      <c r="U49" s="78">
        <f>I22</f>
        <v>0</v>
      </c>
      <c r="V49" s="58">
        <f>I24</f>
        <v>0</v>
      </c>
      <c r="W49" s="86" t="str">
        <f>IF(OR(G26=0,G26="Δεν Υπάρχει"),"ΌΧΙ",G26)</f>
        <v>ΌΧΙ</v>
      </c>
      <c r="X49" s="78">
        <f>I26</f>
        <v>0</v>
      </c>
      <c r="Y49" s="86" t="str">
        <f>IF(OR(G27=0,G27="Δεν Υπάρχει"),"ΌΧΙ",G27)</f>
        <v>ΌΧΙ</v>
      </c>
      <c r="Z49" s="78">
        <f>I27</f>
        <v>0</v>
      </c>
      <c r="AA49" s="86" t="str">
        <f>IF(B6="ΝΑΙ","ΝΑΙ",IF(OR(H28=0,H28="Δεν Υπάρχει"),"ΌΧΙ",H28))</f>
        <v>ΌΧΙ</v>
      </c>
      <c r="AB49" s="78">
        <f>I28</f>
        <v>0</v>
      </c>
      <c r="AC49" s="58">
        <f>I30</f>
        <v>0</v>
      </c>
      <c r="AD49" s="38">
        <f>I35</f>
        <v>0</v>
      </c>
    </row>
    <row r="50" spans="2:30" x14ac:dyDescent="0.35">
      <c r="F50" s="34"/>
      <c r="G50" s="34"/>
    </row>
  </sheetData>
  <protectedRanges>
    <protectedRange sqref="G26:H28 H25 H22 H29:H30 B5:B6 G10:H12 H15:H20 B2:B3 I2 G15:G19 G23:H24" name="ΔΕΔΟΜΕΝΑ"/>
  </protectedRanges>
  <mergeCells count="46">
    <mergeCell ref="A9:B9"/>
    <mergeCell ref="A1:C1"/>
    <mergeCell ref="C6:D6"/>
    <mergeCell ref="A7:B7"/>
    <mergeCell ref="C7:E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5:B35"/>
    <mergeCell ref="F45:R45"/>
    <mergeCell ref="S45:V45"/>
    <mergeCell ref="W45:AC45"/>
    <mergeCell ref="F46:N46"/>
    <mergeCell ref="O46:Q46"/>
    <mergeCell ref="R46:R48"/>
    <mergeCell ref="S46:U47"/>
    <mergeCell ref="V46:V48"/>
    <mergeCell ref="W46:AB47"/>
    <mergeCell ref="AC46:AC48"/>
    <mergeCell ref="F47:H47"/>
    <mergeCell ref="I47:K47"/>
    <mergeCell ref="L47:M47"/>
    <mergeCell ref="N47:N48"/>
    <mergeCell ref="Q47:Q48"/>
  </mergeCells>
  <dataValidations count="9">
    <dataValidation type="list" allowBlank="1" showInputMessage="1" showErrorMessage="1" sqref="G24">
      <formula1>$Q$3:$Q$4</formula1>
    </dataValidation>
    <dataValidation type="whole" operator="greaterThanOrEqual" allowBlank="1" showInputMessage="1" showErrorMessage="1" errorTitle="Συμπληρώστε με ακέραιο αριθμό" error="Οι Ωρες Διδασκαλίας μπορεί να είναι ΘΕΤΙΚΟΣ ακέραιος αριθμός" sqref="H21">
      <formula1>0</formula1>
    </dataValidation>
    <dataValidation type="whole" operator="greaterThanOrEqual" allowBlank="1" showInputMessage="1" showErrorMessage="1" errorTitle="Συμπληρώστε με ακέραιο αριθμό" error="Τα Σχολικά έτη μπορεί να είναι ΘΕΤΙΚΟΣ ακέραιος αριθμός" sqref="G22 G20 G29:G30">
      <formula1>0</formula1>
    </dataValidation>
    <dataValidation type="list" allowBlank="1" showInputMessage="1" showErrorMessage="1" sqref="G26:G27">
      <formula1>"Δεν Υπάρχει,B2,C1,C2"</formula1>
    </dataValidation>
    <dataValidation type="list" allowBlank="1" showInputMessage="1" showErrorMessage="1" sqref="H28">
      <formula1>"Δεν Υπάρχει,ΝΑΙ"</formula1>
    </dataValidation>
    <dataValidation type="list" allowBlank="1" showInputMessage="1" showErrorMessage="1" sqref="B5">
      <formula1>"' ' ,ΠΕ02,ΠΕ03,ΠΕ04.01,ΠΕ04.02,ΠΕ04.04,ΠΕ05-ΓΑΛΛΙΚΗ ΦΙΛΟΛΟΓΙΑ,ΠΕ06-ΑΓΓΛΙΚΗ ΦΙΛΟΛΟΓΙΑ,ΠΕ09,ΠΕ10,ΠΕ13,ΠΕ19-20 ΠΛΗΡΟΦΟΡΙΚΗ"</formula1>
    </dataValidation>
    <dataValidation type="list" allowBlank="1" showInputMessage="1" showErrorMessage="1" sqref="G12">
      <formula1>"ΝΑΙ,'ΟΧΙ"</formula1>
    </dataValidation>
    <dataValidation type="list" allowBlank="1" showInputMessage="1" showErrorMessage="1" sqref="G10:G11">
      <formula1>"ΝΑΙ-ΕΑ,ΝΑΙ,'ΟΧΙ"</formula1>
    </dataValidation>
    <dataValidation type="whole" operator="greaterThanOrEqual" allowBlank="1" showInputMessage="1" showErrorMessage="1" error="Οι ΩΡΕΣ πρέπει να είναι θετικος ακεραιος αριθμός_x000a_" sqref="H15:H16">
      <formula1>0</formula1>
    </dataValidation>
  </dataValidations>
  <pageMargins left="0.7" right="0.7" top="0.75" bottom="0.75" header="0.3" footer="0.3"/>
  <pageSetup paperSize="9" scale="58" orientation="portrait" r:id="rId1"/>
  <rowBreaks count="1" manualBreakCount="1">
    <brk id="35" max="16383" man="1"/>
  </rowBreaks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D48"/>
  <sheetViews>
    <sheetView tabSelected="1" zoomScale="56" zoomScaleNormal="56" workbookViewId="0">
      <selection sqref="A1:AD1"/>
    </sheetView>
  </sheetViews>
  <sheetFormatPr defaultRowHeight="14.5" x14ac:dyDescent="0.35"/>
  <cols>
    <col min="1" max="1" width="4.1796875" customWidth="1"/>
    <col min="2" max="2" width="14.1796875" bestFit="1" customWidth="1"/>
    <col min="3" max="3" width="22.6328125" bestFit="1" customWidth="1"/>
    <col min="4" max="4" width="14" bestFit="1" customWidth="1"/>
    <col min="5" max="5" width="23.36328125" bestFit="1" customWidth="1"/>
    <col min="13" max="13" width="9.81640625" customWidth="1"/>
    <col min="16" max="16" width="12.36328125" customWidth="1"/>
  </cols>
  <sheetData>
    <row r="1" spans="1:30" ht="24" thickBot="1" x14ac:dyDescent="0.6">
      <c r="A1" s="162" t="s">
        <v>147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2" spans="1:30" s="1" customFormat="1" ht="15.75" customHeight="1" thickBot="1" x14ac:dyDescent="0.4">
      <c r="F2" s="104" t="s">
        <v>53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  <c r="S2" s="158" t="s">
        <v>49</v>
      </c>
      <c r="T2" s="159"/>
      <c r="U2" s="159"/>
      <c r="V2" s="160"/>
      <c r="W2" s="158" t="s">
        <v>63</v>
      </c>
      <c r="X2" s="159"/>
      <c r="Y2" s="159"/>
      <c r="Z2" s="159"/>
      <c r="AA2" s="159"/>
      <c r="AB2" s="159"/>
      <c r="AC2" s="160"/>
      <c r="AD2" s="156" t="s">
        <v>52</v>
      </c>
    </row>
    <row r="3" spans="1:30" s="1" customFormat="1" ht="15" customHeight="1" thickBot="1" x14ac:dyDescent="0.4">
      <c r="F3" s="110" t="s">
        <v>46</v>
      </c>
      <c r="G3" s="111"/>
      <c r="H3" s="111"/>
      <c r="I3" s="111"/>
      <c r="J3" s="111"/>
      <c r="K3" s="111"/>
      <c r="L3" s="111"/>
      <c r="M3" s="111"/>
      <c r="N3" s="112"/>
      <c r="O3" s="113" t="s">
        <v>47</v>
      </c>
      <c r="P3" s="114"/>
      <c r="Q3" s="115"/>
      <c r="R3" s="116" t="s">
        <v>27</v>
      </c>
      <c r="S3" s="122"/>
      <c r="T3" s="123"/>
      <c r="U3" s="161"/>
      <c r="V3" s="117" t="s">
        <v>28</v>
      </c>
      <c r="W3" s="122"/>
      <c r="X3" s="123"/>
      <c r="Y3" s="123"/>
      <c r="Z3" s="123"/>
      <c r="AA3" s="123"/>
      <c r="AB3" s="123"/>
      <c r="AC3" s="117" t="s">
        <v>61</v>
      </c>
      <c r="AD3" s="156"/>
    </row>
    <row r="4" spans="1:30" s="1" customFormat="1" ht="15" customHeight="1" thickBot="1" x14ac:dyDescent="0.4">
      <c r="F4" s="110" t="s">
        <v>38</v>
      </c>
      <c r="G4" s="111"/>
      <c r="H4" s="112"/>
      <c r="I4" s="110" t="s">
        <v>45</v>
      </c>
      <c r="J4" s="111"/>
      <c r="K4" s="112"/>
      <c r="L4" s="110" t="s">
        <v>44</v>
      </c>
      <c r="M4" s="111"/>
      <c r="N4" s="124" t="s">
        <v>15</v>
      </c>
      <c r="O4" s="87"/>
      <c r="P4" s="88"/>
      <c r="Q4" s="126" t="s">
        <v>17</v>
      </c>
      <c r="R4" s="117"/>
      <c r="S4" s="119"/>
      <c r="T4" s="120"/>
      <c r="U4" s="121"/>
      <c r="V4" s="117"/>
      <c r="W4" s="119"/>
      <c r="X4" s="120"/>
      <c r="Y4" s="120"/>
      <c r="Z4" s="120"/>
      <c r="AA4" s="120"/>
      <c r="AB4" s="120"/>
      <c r="AC4" s="117"/>
      <c r="AD4" s="156"/>
    </row>
    <row r="5" spans="1:30" s="1" customFormat="1" ht="177.65" customHeight="1" thickBot="1" x14ac:dyDescent="0.4">
      <c r="A5" s="95" t="s">
        <v>54</v>
      </c>
      <c r="B5" s="94" t="s">
        <v>4</v>
      </c>
      <c r="C5" s="94" t="s">
        <v>5</v>
      </c>
      <c r="D5" s="94" t="s">
        <v>0</v>
      </c>
      <c r="E5" s="94" t="s">
        <v>6</v>
      </c>
      <c r="F5" s="79" t="s">
        <v>31</v>
      </c>
      <c r="G5" s="79" t="s">
        <v>32</v>
      </c>
      <c r="H5" s="80" t="s">
        <v>41</v>
      </c>
      <c r="I5" s="79" t="s">
        <v>39</v>
      </c>
      <c r="J5" s="79" t="s">
        <v>40</v>
      </c>
      <c r="K5" s="80" t="s">
        <v>42</v>
      </c>
      <c r="L5" s="81" t="s">
        <v>48</v>
      </c>
      <c r="M5" s="77" t="s">
        <v>43</v>
      </c>
      <c r="N5" s="125"/>
      <c r="O5" s="79" t="s">
        <v>14</v>
      </c>
      <c r="P5" s="79" t="s">
        <v>13</v>
      </c>
      <c r="Q5" s="125"/>
      <c r="R5" s="118"/>
      <c r="S5" s="79" t="s">
        <v>19</v>
      </c>
      <c r="T5" s="79" t="s">
        <v>20</v>
      </c>
      <c r="U5" s="79" t="s">
        <v>22</v>
      </c>
      <c r="V5" s="118"/>
      <c r="W5" s="82" t="s">
        <v>64</v>
      </c>
      <c r="X5" s="80" t="s">
        <v>50</v>
      </c>
      <c r="Y5" s="82" t="s">
        <v>59</v>
      </c>
      <c r="Z5" s="80" t="s">
        <v>50</v>
      </c>
      <c r="AA5" s="90" t="s">
        <v>60</v>
      </c>
      <c r="AB5" s="80" t="s">
        <v>51</v>
      </c>
      <c r="AC5" s="118"/>
      <c r="AD5" s="157"/>
    </row>
    <row r="6" spans="1:30" s="1" customFormat="1" ht="24" customHeight="1" thickTop="1" thickBot="1" x14ac:dyDescent="0.4">
      <c r="A6" s="101">
        <v>1</v>
      </c>
      <c r="B6" s="98" t="s">
        <v>81</v>
      </c>
      <c r="C6" s="99" t="s">
        <v>82</v>
      </c>
      <c r="D6" s="97" t="s">
        <v>83</v>
      </c>
      <c r="E6" s="96" t="s">
        <v>69</v>
      </c>
      <c r="F6" s="86" t="s">
        <v>144</v>
      </c>
      <c r="G6" s="86" t="s">
        <v>144</v>
      </c>
      <c r="H6" s="12">
        <v>0</v>
      </c>
      <c r="I6" s="86" t="s">
        <v>145</v>
      </c>
      <c r="J6" s="86" t="s">
        <v>145</v>
      </c>
      <c r="K6" s="78">
        <v>0</v>
      </c>
      <c r="L6" s="86" t="s">
        <v>145</v>
      </c>
      <c r="M6" s="78">
        <v>0</v>
      </c>
      <c r="N6" s="52">
        <v>0</v>
      </c>
      <c r="O6" s="78">
        <v>0</v>
      </c>
      <c r="P6" s="78">
        <v>0</v>
      </c>
      <c r="Q6" s="52">
        <v>0</v>
      </c>
      <c r="R6" s="58">
        <v>0</v>
      </c>
      <c r="S6" s="78">
        <v>0</v>
      </c>
      <c r="T6" s="78">
        <v>0</v>
      </c>
      <c r="U6" s="78">
        <v>0</v>
      </c>
      <c r="V6" s="58">
        <v>0</v>
      </c>
      <c r="W6" s="48" t="s">
        <v>145</v>
      </c>
      <c r="X6" s="78">
        <v>0</v>
      </c>
      <c r="Y6" s="48" t="s">
        <v>145</v>
      </c>
      <c r="Z6" s="78">
        <v>0</v>
      </c>
      <c r="AA6" s="48" t="s">
        <v>71</v>
      </c>
      <c r="AB6" s="78">
        <v>3</v>
      </c>
      <c r="AC6" s="58">
        <v>3</v>
      </c>
      <c r="AD6" s="38">
        <v>3</v>
      </c>
    </row>
    <row r="7" spans="1:30" s="1" customFormat="1" ht="24" customHeight="1" thickTop="1" thickBot="1" x14ac:dyDescent="0.4">
      <c r="A7" s="101">
        <v>2</v>
      </c>
      <c r="B7" s="98" t="s">
        <v>84</v>
      </c>
      <c r="C7" s="99" t="s">
        <v>85</v>
      </c>
      <c r="D7" s="97" t="s">
        <v>86</v>
      </c>
      <c r="E7" s="96" t="s">
        <v>69</v>
      </c>
      <c r="F7" s="86" t="s">
        <v>144</v>
      </c>
      <c r="G7" s="86" t="s">
        <v>144</v>
      </c>
      <c r="H7" s="12">
        <v>0</v>
      </c>
      <c r="I7" s="86" t="s">
        <v>145</v>
      </c>
      <c r="J7" s="86" t="s">
        <v>145</v>
      </c>
      <c r="K7" s="78">
        <v>0</v>
      </c>
      <c r="L7" s="86" t="s">
        <v>145</v>
      </c>
      <c r="M7" s="78">
        <v>0</v>
      </c>
      <c r="N7" s="52">
        <v>0</v>
      </c>
      <c r="O7" s="78">
        <v>0</v>
      </c>
      <c r="P7" s="78">
        <v>0</v>
      </c>
      <c r="Q7" s="52">
        <v>0</v>
      </c>
      <c r="R7" s="58">
        <v>0</v>
      </c>
      <c r="S7" s="78">
        <v>0</v>
      </c>
      <c r="T7" s="78">
        <v>0</v>
      </c>
      <c r="U7" s="78">
        <v>0</v>
      </c>
      <c r="V7" s="58">
        <v>0</v>
      </c>
      <c r="W7" s="48" t="s">
        <v>87</v>
      </c>
      <c r="X7" s="78">
        <v>1</v>
      </c>
      <c r="Y7" s="48" t="s">
        <v>145</v>
      </c>
      <c r="Z7" s="78">
        <v>0</v>
      </c>
      <c r="AA7" s="48" t="s">
        <v>71</v>
      </c>
      <c r="AB7" s="78">
        <v>3</v>
      </c>
      <c r="AC7" s="58">
        <v>4</v>
      </c>
      <c r="AD7" s="38">
        <v>4</v>
      </c>
    </row>
    <row r="8" spans="1:30" s="1" customFormat="1" ht="24" customHeight="1" thickTop="1" thickBot="1" x14ac:dyDescent="0.4">
      <c r="A8" s="101">
        <v>3</v>
      </c>
      <c r="B8" s="98" t="s">
        <v>75</v>
      </c>
      <c r="C8" s="99" t="s">
        <v>76</v>
      </c>
      <c r="D8" s="97" t="s">
        <v>77</v>
      </c>
      <c r="E8" s="96" t="s">
        <v>69</v>
      </c>
      <c r="F8" s="86" t="s">
        <v>144</v>
      </c>
      <c r="G8" s="86" t="s">
        <v>144</v>
      </c>
      <c r="H8" s="12">
        <v>0</v>
      </c>
      <c r="I8" s="86" t="s">
        <v>145</v>
      </c>
      <c r="J8" s="86" t="s">
        <v>145</v>
      </c>
      <c r="K8" s="78">
        <v>0</v>
      </c>
      <c r="L8" s="86" t="s">
        <v>145</v>
      </c>
      <c r="M8" s="78">
        <v>0</v>
      </c>
      <c r="N8" s="52">
        <v>0</v>
      </c>
      <c r="O8" s="78">
        <v>0</v>
      </c>
      <c r="P8" s="78">
        <v>0</v>
      </c>
      <c r="Q8" s="52">
        <v>0</v>
      </c>
      <c r="R8" s="58">
        <v>0</v>
      </c>
      <c r="S8" s="78">
        <v>0</v>
      </c>
      <c r="T8" s="78">
        <v>0</v>
      </c>
      <c r="U8" s="78">
        <v>0</v>
      </c>
      <c r="V8" s="58">
        <v>0</v>
      </c>
      <c r="W8" s="48" t="s">
        <v>145</v>
      </c>
      <c r="X8" s="78">
        <v>0</v>
      </c>
      <c r="Y8" s="48" t="s">
        <v>145</v>
      </c>
      <c r="Z8" s="78">
        <v>0</v>
      </c>
      <c r="AA8" s="48" t="s">
        <v>145</v>
      </c>
      <c r="AB8" s="78">
        <v>0</v>
      </c>
      <c r="AC8" s="58">
        <v>0</v>
      </c>
      <c r="AD8" s="38">
        <v>0</v>
      </c>
    </row>
    <row r="9" spans="1:30" s="1" customFormat="1" ht="24" customHeight="1" thickTop="1" thickBot="1" x14ac:dyDescent="0.4">
      <c r="A9" s="101">
        <v>4</v>
      </c>
      <c r="B9" s="98" t="s">
        <v>88</v>
      </c>
      <c r="C9" s="99" t="s">
        <v>89</v>
      </c>
      <c r="D9" s="97" t="s">
        <v>90</v>
      </c>
      <c r="E9" s="96" t="s">
        <v>69</v>
      </c>
      <c r="F9" s="86" t="s">
        <v>144</v>
      </c>
      <c r="G9" s="86" t="s">
        <v>144</v>
      </c>
      <c r="H9" s="12">
        <v>0</v>
      </c>
      <c r="I9" s="86" t="s">
        <v>145</v>
      </c>
      <c r="J9" s="86" t="s">
        <v>71</v>
      </c>
      <c r="K9" s="78">
        <v>3</v>
      </c>
      <c r="L9" s="86" t="s">
        <v>145</v>
      </c>
      <c r="M9" s="78">
        <v>0</v>
      </c>
      <c r="N9" s="52">
        <v>3</v>
      </c>
      <c r="O9" s="78">
        <v>0</v>
      </c>
      <c r="P9" s="78">
        <v>0</v>
      </c>
      <c r="Q9" s="52">
        <v>0</v>
      </c>
      <c r="R9" s="58">
        <v>3</v>
      </c>
      <c r="S9" s="78">
        <v>0</v>
      </c>
      <c r="T9" s="78">
        <v>0</v>
      </c>
      <c r="U9" s="78">
        <v>1</v>
      </c>
      <c r="V9" s="58">
        <v>1</v>
      </c>
      <c r="W9" s="48" t="s">
        <v>70</v>
      </c>
      <c r="X9" s="78">
        <v>2</v>
      </c>
      <c r="Y9" s="48" t="s">
        <v>70</v>
      </c>
      <c r="Z9" s="78">
        <v>1</v>
      </c>
      <c r="AA9" s="48" t="s">
        <v>71</v>
      </c>
      <c r="AB9" s="78">
        <v>3</v>
      </c>
      <c r="AC9" s="58">
        <v>6</v>
      </c>
      <c r="AD9" s="38">
        <v>10</v>
      </c>
    </row>
    <row r="10" spans="1:30" s="1" customFormat="1" ht="24" customHeight="1" thickTop="1" thickBot="1" x14ac:dyDescent="0.4">
      <c r="A10" s="101">
        <v>5</v>
      </c>
      <c r="B10" s="98" t="s">
        <v>72</v>
      </c>
      <c r="C10" s="99" t="s">
        <v>73</v>
      </c>
      <c r="D10" s="97" t="s">
        <v>74</v>
      </c>
      <c r="E10" s="96" t="s">
        <v>69</v>
      </c>
      <c r="F10" s="86" t="s">
        <v>144</v>
      </c>
      <c r="G10" s="86" t="s">
        <v>144</v>
      </c>
      <c r="H10" s="12">
        <v>0</v>
      </c>
      <c r="I10" s="86" t="s">
        <v>145</v>
      </c>
      <c r="J10" s="86" t="s">
        <v>145</v>
      </c>
      <c r="K10" s="78">
        <v>0</v>
      </c>
      <c r="L10" s="86" t="s">
        <v>145</v>
      </c>
      <c r="M10" s="78">
        <v>0</v>
      </c>
      <c r="N10" s="52">
        <v>0</v>
      </c>
      <c r="O10" s="78">
        <v>0</v>
      </c>
      <c r="P10" s="78">
        <v>0</v>
      </c>
      <c r="Q10" s="52">
        <v>0</v>
      </c>
      <c r="R10" s="58">
        <v>0</v>
      </c>
      <c r="S10" s="78">
        <v>0</v>
      </c>
      <c r="T10" s="78">
        <v>0</v>
      </c>
      <c r="U10" s="78">
        <v>0</v>
      </c>
      <c r="V10" s="58">
        <v>0</v>
      </c>
      <c r="W10" s="48" t="s">
        <v>145</v>
      </c>
      <c r="X10" s="78">
        <v>0</v>
      </c>
      <c r="Y10" s="48" t="s">
        <v>145</v>
      </c>
      <c r="Z10" s="78">
        <v>0</v>
      </c>
      <c r="AA10" s="48" t="s">
        <v>71</v>
      </c>
      <c r="AB10" s="78">
        <v>3</v>
      </c>
      <c r="AC10" s="58">
        <v>3</v>
      </c>
      <c r="AD10" s="38">
        <v>3</v>
      </c>
    </row>
    <row r="11" spans="1:30" s="1" customFormat="1" ht="24" customHeight="1" thickTop="1" thickBot="1" x14ac:dyDescent="0.4">
      <c r="A11" s="101">
        <v>6</v>
      </c>
      <c r="B11" s="98" t="s">
        <v>91</v>
      </c>
      <c r="C11" s="99" t="s">
        <v>85</v>
      </c>
      <c r="D11" s="97" t="s">
        <v>77</v>
      </c>
      <c r="E11" s="96" t="s">
        <v>69</v>
      </c>
      <c r="F11" s="86" t="s">
        <v>144</v>
      </c>
      <c r="G11" s="86" t="s">
        <v>144</v>
      </c>
      <c r="H11" s="12">
        <v>0</v>
      </c>
      <c r="I11" s="86" t="s">
        <v>145</v>
      </c>
      <c r="J11" s="86" t="s">
        <v>145</v>
      </c>
      <c r="K11" s="78">
        <v>0</v>
      </c>
      <c r="L11" s="86" t="s">
        <v>145</v>
      </c>
      <c r="M11" s="78">
        <v>0</v>
      </c>
      <c r="N11" s="52">
        <v>0</v>
      </c>
      <c r="O11" s="78">
        <v>4</v>
      </c>
      <c r="P11" s="78">
        <v>3</v>
      </c>
      <c r="Q11" s="52">
        <v>7</v>
      </c>
      <c r="R11" s="58">
        <v>7</v>
      </c>
      <c r="S11" s="78">
        <v>7</v>
      </c>
      <c r="T11" s="78">
        <v>0.25</v>
      </c>
      <c r="U11" s="78">
        <v>0</v>
      </c>
      <c r="V11" s="58">
        <v>7.25</v>
      </c>
      <c r="W11" s="48" t="s">
        <v>145</v>
      </c>
      <c r="X11" s="78">
        <v>0</v>
      </c>
      <c r="Y11" s="48" t="s">
        <v>145</v>
      </c>
      <c r="Z11" s="78">
        <v>0</v>
      </c>
      <c r="AA11" s="48" t="s">
        <v>145</v>
      </c>
      <c r="AB11" s="78">
        <v>0</v>
      </c>
      <c r="AC11" s="58">
        <v>0</v>
      </c>
      <c r="AD11" s="38">
        <v>14.25</v>
      </c>
    </row>
    <row r="12" spans="1:30" s="1" customFormat="1" ht="24" customHeight="1" thickTop="1" thickBot="1" x14ac:dyDescent="0.4">
      <c r="A12" s="101">
        <v>7</v>
      </c>
      <c r="B12" s="98" t="s">
        <v>92</v>
      </c>
      <c r="C12" s="99" t="s">
        <v>93</v>
      </c>
      <c r="D12" s="97" t="s">
        <v>94</v>
      </c>
      <c r="E12" s="96" t="s">
        <v>69</v>
      </c>
      <c r="F12" s="86" t="s">
        <v>144</v>
      </c>
      <c r="G12" s="86" t="s">
        <v>144</v>
      </c>
      <c r="H12" s="12">
        <v>0</v>
      </c>
      <c r="I12" s="86" t="s">
        <v>71</v>
      </c>
      <c r="J12" s="86" t="s">
        <v>145</v>
      </c>
      <c r="K12" s="78">
        <v>5</v>
      </c>
      <c r="L12" s="86" t="s">
        <v>145</v>
      </c>
      <c r="M12" s="78">
        <v>0</v>
      </c>
      <c r="N12" s="52">
        <v>5</v>
      </c>
      <c r="O12" s="78">
        <v>4</v>
      </c>
      <c r="P12" s="78">
        <v>3</v>
      </c>
      <c r="Q12" s="52">
        <v>7</v>
      </c>
      <c r="R12" s="58">
        <v>12</v>
      </c>
      <c r="S12" s="78">
        <v>3</v>
      </c>
      <c r="T12" s="78">
        <v>0</v>
      </c>
      <c r="U12" s="78">
        <v>4</v>
      </c>
      <c r="V12" s="58">
        <v>7</v>
      </c>
      <c r="W12" s="48" t="s">
        <v>145</v>
      </c>
      <c r="X12" s="78">
        <v>0</v>
      </c>
      <c r="Y12" s="48" t="s">
        <v>145</v>
      </c>
      <c r="Z12" s="78">
        <v>0</v>
      </c>
      <c r="AA12" s="48" t="s">
        <v>71</v>
      </c>
      <c r="AB12" s="78">
        <v>3</v>
      </c>
      <c r="AC12" s="58">
        <v>3</v>
      </c>
      <c r="AD12" s="38">
        <v>22</v>
      </c>
    </row>
    <row r="13" spans="1:30" s="1" customFormat="1" ht="24" customHeight="1" thickTop="1" thickBot="1" x14ac:dyDescent="0.4">
      <c r="A13" s="101">
        <v>8</v>
      </c>
      <c r="B13" s="98" t="s">
        <v>78</v>
      </c>
      <c r="C13" s="99" t="s">
        <v>79</v>
      </c>
      <c r="D13" s="97" t="s">
        <v>80</v>
      </c>
      <c r="E13" s="96" t="s">
        <v>69</v>
      </c>
      <c r="F13" s="86" t="s">
        <v>144</v>
      </c>
      <c r="G13" s="86" t="s">
        <v>144</v>
      </c>
      <c r="H13" s="12">
        <v>0</v>
      </c>
      <c r="I13" s="86" t="s">
        <v>71</v>
      </c>
      <c r="J13" s="86" t="s">
        <v>145</v>
      </c>
      <c r="K13" s="78">
        <v>5</v>
      </c>
      <c r="L13" s="86" t="s">
        <v>145</v>
      </c>
      <c r="M13" s="78">
        <v>0</v>
      </c>
      <c r="N13" s="52">
        <v>5</v>
      </c>
      <c r="O13" s="78">
        <v>0</v>
      </c>
      <c r="P13" s="78">
        <v>0</v>
      </c>
      <c r="Q13" s="52">
        <v>0</v>
      </c>
      <c r="R13" s="58">
        <v>5</v>
      </c>
      <c r="S13" s="78">
        <v>0</v>
      </c>
      <c r="T13" s="78">
        <v>0</v>
      </c>
      <c r="U13" s="78">
        <v>0</v>
      </c>
      <c r="V13" s="58">
        <v>0</v>
      </c>
      <c r="W13" s="48" t="s">
        <v>70</v>
      </c>
      <c r="X13" s="78">
        <v>2</v>
      </c>
      <c r="Y13" s="48" t="s">
        <v>145</v>
      </c>
      <c r="Z13" s="78">
        <v>0</v>
      </c>
      <c r="AA13" s="48" t="s">
        <v>71</v>
      </c>
      <c r="AB13" s="78">
        <v>3</v>
      </c>
      <c r="AC13" s="58">
        <v>5</v>
      </c>
      <c r="AD13" s="38">
        <v>10</v>
      </c>
    </row>
    <row r="14" spans="1:30" s="1" customFormat="1" ht="24" customHeight="1" thickTop="1" thickBot="1" x14ac:dyDescent="0.4">
      <c r="A14" s="101">
        <v>9</v>
      </c>
      <c r="B14" s="98" t="s">
        <v>95</v>
      </c>
      <c r="C14" s="99" t="s">
        <v>96</v>
      </c>
      <c r="D14" s="97" t="s">
        <v>97</v>
      </c>
      <c r="E14" s="96" t="s">
        <v>69</v>
      </c>
      <c r="F14" s="86" t="s">
        <v>144</v>
      </c>
      <c r="G14" s="86" t="s">
        <v>144</v>
      </c>
      <c r="H14" s="12">
        <v>0</v>
      </c>
      <c r="I14" s="86" t="s">
        <v>145</v>
      </c>
      <c r="J14" s="86" t="s">
        <v>71</v>
      </c>
      <c r="K14" s="78">
        <v>3</v>
      </c>
      <c r="L14" s="86" t="s">
        <v>71</v>
      </c>
      <c r="M14" s="78">
        <v>3</v>
      </c>
      <c r="N14" s="52">
        <v>6</v>
      </c>
      <c r="O14" s="78">
        <v>0</v>
      </c>
      <c r="P14" s="78">
        <v>0.5</v>
      </c>
      <c r="Q14" s="52">
        <v>0.5</v>
      </c>
      <c r="R14" s="58">
        <v>6.5</v>
      </c>
      <c r="S14" s="78">
        <v>0</v>
      </c>
      <c r="T14" s="78">
        <v>0</v>
      </c>
      <c r="U14" s="78">
        <v>0</v>
      </c>
      <c r="V14" s="58">
        <v>0</v>
      </c>
      <c r="W14" s="48" t="s">
        <v>70</v>
      </c>
      <c r="X14" s="78">
        <v>2</v>
      </c>
      <c r="Y14" s="48" t="s">
        <v>70</v>
      </c>
      <c r="Z14" s="78">
        <v>1</v>
      </c>
      <c r="AA14" s="48" t="s">
        <v>71</v>
      </c>
      <c r="AB14" s="78">
        <v>3</v>
      </c>
      <c r="AC14" s="58">
        <v>6</v>
      </c>
      <c r="AD14" s="38">
        <v>12.5</v>
      </c>
    </row>
    <row r="15" spans="1:30" s="1" customFormat="1" ht="24" customHeight="1" thickTop="1" thickBot="1" x14ac:dyDescent="0.4">
      <c r="A15" s="101">
        <v>10</v>
      </c>
      <c r="B15" s="98" t="s">
        <v>66</v>
      </c>
      <c r="C15" s="99" t="s">
        <v>67</v>
      </c>
      <c r="D15" s="97" t="s">
        <v>68</v>
      </c>
      <c r="E15" s="96" t="s">
        <v>69</v>
      </c>
      <c r="F15" s="86" t="s">
        <v>144</v>
      </c>
      <c r="G15" s="86" t="s">
        <v>144</v>
      </c>
      <c r="H15" s="12">
        <v>0</v>
      </c>
      <c r="I15" s="86" t="s">
        <v>145</v>
      </c>
      <c r="J15" s="86" t="s">
        <v>145</v>
      </c>
      <c r="K15" s="78">
        <v>0</v>
      </c>
      <c r="L15" s="86" t="s">
        <v>145</v>
      </c>
      <c r="M15" s="78">
        <v>0</v>
      </c>
      <c r="N15" s="52">
        <v>0</v>
      </c>
      <c r="O15" s="78">
        <v>0</v>
      </c>
      <c r="P15" s="78">
        <v>0</v>
      </c>
      <c r="Q15" s="52">
        <v>0</v>
      </c>
      <c r="R15" s="58">
        <v>0</v>
      </c>
      <c r="S15" s="78">
        <v>0</v>
      </c>
      <c r="T15" s="78">
        <v>0</v>
      </c>
      <c r="U15" s="78">
        <v>0</v>
      </c>
      <c r="V15" s="58">
        <v>0</v>
      </c>
      <c r="W15" s="48" t="s">
        <v>70</v>
      </c>
      <c r="X15" s="78">
        <v>2</v>
      </c>
      <c r="Y15" s="48" t="s">
        <v>145</v>
      </c>
      <c r="Z15" s="78">
        <v>0</v>
      </c>
      <c r="AA15" s="48" t="s">
        <v>71</v>
      </c>
      <c r="AB15" s="78">
        <v>3</v>
      </c>
      <c r="AC15" s="58">
        <v>5</v>
      </c>
      <c r="AD15" s="38">
        <v>5</v>
      </c>
    </row>
    <row r="16" spans="1:30" s="1" customFormat="1" ht="24" customHeight="1" thickTop="1" thickBot="1" x14ac:dyDescent="0.4">
      <c r="A16" s="101">
        <v>11</v>
      </c>
      <c r="B16" s="98" t="s">
        <v>98</v>
      </c>
      <c r="C16" s="99" t="s">
        <v>99</v>
      </c>
      <c r="D16" s="97" t="s">
        <v>97</v>
      </c>
      <c r="E16" s="96" t="s">
        <v>69</v>
      </c>
      <c r="F16" s="86" t="s">
        <v>144</v>
      </c>
      <c r="G16" s="86" t="s">
        <v>144</v>
      </c>
      <c r="H16" s="12">
        <v>0</v>
      </c>
      <c r="I16" s="86" t="s">
        <v>145</v>
      </c>
      <c r="J16" s="86" t="s">
        <v>145</v>
      </c>
      <c r="K16" s="78">
        <v>0</v>
      </c>
      <c r="L16" s="86" t="s">
        <v>145</v>
      </c>
      <c r="M16" s="78">
        <v>0</v>
      </c>
      <c r="N16" s="52">
        <v>0</v>
      </c>
      <c r="O16" s="78">
        <v>0</v>
      </c>
      <c r="P16" s="78">
        <v>0</v>
      </c>
      <c r="Q16" s="52">
        <v>0</v>
      </c>
      <c r="R16" s="58">
        <v>0</v>
      </c>
      <c r="S16" s="78">
        <v>0</v>
      </c>
      <c r="T16" s="78">
        <v>0</v>
      </c>
      <c r="U16" s="78">
        <v>0</v>
      </c>
      <c r="V16" s="58">
        <v>0</v>
      </c>
      <c r="W16" s="48" t="s">
        <v>87</v>
      </c>
      <c r="X16" s="78">
        <v>1</v>
      </c>
      <c r="Y16" s="48" t="s">
        <v>145</v>
      </c>
      <c r="Z16" s="78">
        <v>0</v>
      </c>
      <c r="AA16" s="48" t="s">
        <v>145</v>
      </c>
      <c r="AB16" s="78">
        <v>0</v>
      </c>
      <c r="AC16" s="58">
        <v>1</v>
      </c>
      <c r="AD16" s="38">
        <v>1</v>
      </c>
    </row>
    <row r="17" spans="1:30" s="1" customFormat="1" ht="24" customHeight="1" thickTop="1" thickBot="1" x14ac:dyDescent="0.4">
      <c r="A17" s="101">
        <v>12</v>
      </c>
      <c r="B17" s="98" t="s">
        <v>100</v>
      </c>
      <c r="C17" s="99" t="s">
        <v>76</v>
      </c>
      <c r="D17" s="97" t="s">
        <v>101</v>
      </c>
      <c r="E17" s="96" t="s">
        <v>69</v>
      </c>
      <c r="F17" s="86" t="s">
        <v>144</v>
      </c>
      <c r="G17" s="86" t="s">
        <v>144</v>
      </c>
      <c r="H17" s="12">
        <v>0</v>
      </c>
      <c r="I17" s="86" t="s">
        <v>145</v>
      </c>
      <c r="J17" s="86" t="s">
        <v>145</v>
      </c>
      <c r="K17" s="78">
        <v>0</v>
      </c>
      <c r="L17" s="86" t="s">
        <v>145</v>
      </c>
      <c r="M17" s="78">
        <v>0</v>
      </c>
      <c r="N17" s="52">
        <v>0</v>
      </c>
      <c r="O17" s="78">
        <v>0</v>
      </c>
      <c r="P17" s="78">
        <v>0</v>
      </c>
      <c r="Q17" s="52">
        <v>0</v>
      </c>
      <c r="R17" s="58">
        <v>0</v>
      </c>
      <c r="S17" s="78">
        <v>0</v>
      </c>
      <c r="T17" s="78">
        <v>0</v>
      </c>
      <c r="U17" s="78">
        <v>0</v>
      </c>
      <c r="V17" s="58">
        <v>0</v>
      </c>
      <c r="W17" s="48" t="s">
        <v>87</v>
      </c>
      <c r="X17" s="78">
        <v>1</v>
      </c>
      <c r="Y17" s="48" t="s">
        <v>87</v>
      </c>
      <c r="Z17" s="78">
        <v>0.5</v>
      </c>
      <c r="AA17" s="48" t="s">
        <v>71</v>
      </c>
      <c r="AB17" s="78">
        <v>3</v>
      </c>
      <c r="AC17" s="58">
        <v>4.5</v>
      </c>
      <c r="AD17" s="38">
        <v>4.5</v>
      </c>
    </row>
    <row r="18" spans="1:30" s="1" customFormat="1" ht="24" customHeight="1" thickTop="1" thickBot="1" x14ac:dyDescent="0.4">
      <c r="A18" s="101">
        <v>13</v>
      </c>
      <c r="B18" s="98" t="s">
        <v>106</v>
      </c>
      <c r="C18" s="99" t="s">
        <v>107</v>
      </c>
      <c r="D18" s="97" t="s">
        <v>104</v>
      </c>
      <c r="E18" s="96" t="s">
        <v>69</v>
      </c>
      <c r="F18" s="86" t="s">
        <v>144</v>
      </c>
      <c r="G18" s="86" t="s">
        <v>144</v>
      </c>
      <c r="H18" s="12">
        <v>0</v>
      </c>
      <c r="I18" s="86" t="s">
        <v>145</v>
      </c>
      <c r="J18" s="86" t="s">
        <v>71</v>
      </c>
      <c r="K18" s="78">
        <v>3</v>
      </c>
      <c r="L18" s="86" t="s">
        <v>145</v>
      </c>
      <c r="M18" s="78">
        <v>0</v>
      </c>
      <c r="N18" s="52">
        <v>3</v>
      </c>
      <c r="O18" s="78">
        <v>0</v>
      </c>
      <c r="P18" s="78">
        <v>0</v>
      </c>
      <c r="Q18" s="52">
        <v>0</v>
      </c>
      <c r="R18" s="58">
        <v>3</v>
      </c>
      <c r="S18" s="78">
        <v>0</v>
      </c>
      <c r="T18" s="78">
        <v>0</v>
      </c>
      <c r="U18" s="78">
        <v>0</v>
      </c>
      <c r="V18" s="58">
        <v>0</v>
      </c>
      <c r="W18" s="48" t="s">
        <v>70</v>
      </c>
      <c r="X18" s="78">
        <v>2</v>
      </c>
      <c r="Y18" s="48" t="s">
        <v>87</v>
      </c>
      <c r="Z18" s="78">
        <v>0.5</v>
      </c>
      <c r="AA18" s="48" t="s">
        <v>71</v>
      </c>
      <c r="AB18" s="78">
        <v>3</v>
      </c>
      <c r="AC18" s="58">
        <v>5.5</v>
      </c>
      <c r="AD18" s="38">
        <v>8.5</v>
      </c>
    </row>
    <row r="19" spans="1:30" s="1" customFormat="1" ht="24" customHeight="1" thickTop="1" thickBot="1" x14ac:dyDescent="0.4">
      <c r="A19" s="101">
        <v>14</v>
      </c>
      <c r="B19" s="98" t="s">
        <v>102</v>
      </c>
      <c r="C19" s="99" t="s">
        <v>103</v>
      </c>
      <c r="D19" s="97" t="s">
        <v>104</v>
      </c>
      <c r="E19" s="96" t="s">
        <v>69</v>
      </c>
      <c r="F19" s="86" t="s">
        <v>144</v>
      </c>
      <c r="G19" s="86" t="s">
        <v>144</v>
      </c>
      <c r="H19" s="12">
        <v>0</v>
      </c>
      <c r="I19" s="86" t="s">
        <v>145</v>
      </c>
      <c r="J19" s="86" t="s">
        <v>145</v>
      </c>
      <c r="K19" s="78">
        <v>0</v>
      </c>
      <c r="L19" s="86" t="s">
        <v>71</v>
      </c>
      <c r="M19" s="78">
        <v>3</v>
      </c>
      <c r="N19" s="52">
        <v>3</v>
      </c>
      <c r="O19" s="78">
        <v>3</v>
      </c>
      <c r="P19" s="78">
        <v>2</v>
      </c>
      <c r="Q19" s="52">
        <v>5</v>
      </c>
      <c r="R19" s="58">
        <v>8</v>
      </c>
      <c r="S19" s="78">
        <v>2</v>
      </c>
      <c r="T19" s="78">
        <v>1.75</v>
      </c>
      <c r="U19" s="78">
        <v>4</v>
      </c>
      <c r="V19" s="58">
        <v>7.75</v>
      </c>
      <c r="W19" s="48" t="s">
        <v>145</v>
      </c>
      <c r="X19" s="78">
        <v>0</v>
      </c>
      <c r="Y19" s="48" t="s">
        <v>145</v>
      </c>
      <c r="Z19" s="78">
        <v>0</v>
      </c>
      <c r="AA19" s="48" t="s">
        <v>71</v>
      </c>
      <c r="AB19" s="78">
        <v>3</v>
      </c>
      <c r="AC19" s="58">
        <v>3</v>
      </c>
      <c r="AD19" s="38">
        <v>18.75</v>
      </c>
    </row>
    <row r="20" spans="1:30" s="1" customFormat="1" ht="24" customHeight="1" thickTop="1" thickBot="1" x14ac:dyDescent="0.4">
      <c r="A20" s="101">
        <v>15</v>
      </c>
      <c r="B20" s="98" t="s">
        <v>108</v>
      </c>
      <c r="C20" s="99" t="s">
        <v>109</v>
      </c>
      <c r="D20" s="97" t="s">
        <v>94</v>
      </c>
      <c r="E20" s="96" t="s">
        <v>69</v>
      </c>
      <c r="F20" s="86" t="s">
        <v>144</v>
      </c>
      <c r="G20" s="86" t="s">
        <v>144</v>
      </c>
      <c r="H20" s="12">
        <v>0</v>
      </c>
      <c r="I20" s="86" t="s">
        <v>145</v>
      </c>
      <c r="J20" s="86" t="s">
        <v>71</v>
      </c>
      <c r="K20" s="78">
        <v>3</v>
      </c>
      <c r="L20" s="86" t="s">
        <v>145</v>
      </c>
      <c r="M20" s="78">
        <v>0</v>
      </c>
      <c r="N20" s="52">
        <v>3</v>
      </c>
      <c r="O20" s="78">
        <v>0</v>
      </c>
      <c r="P20" s="78">
        <v>0</v>
      </c>
      <c r="Q20" s="52">
        <v>0</v>
      </c>
      <c r="R20" s="58">
        <v>3</v>
      </c>
      <c r="S20" s="78">
        <v>0</v>
      </c>
      <c r="T20" s="78">
        <v>0</v>
      </c>
      <c r="U20" s="78">
        <v>0</v>
      </c>
      <c r="V20" s="58">
        <v>0</v>
      </c>
      <c r="W20" s="48" t="s">
        <v>87</v>
      </c>
      <c r="X20" s="78">
        <v>1</v>
      </c>
      <c r="Y20" s="48" t="s">
        <v>145</v>
      </c>
      <c r="Z20" s="78">
        <v>0</v>
      </c>
      <c r="AA20" s="48" t="s">
        <v>71</v>
      </c>
      <c r="AB20" s="78">
        <v>3</v>
      </c>
      <c r="AC20" s="58">
        <v>4</v>
      </c>
      <c r="AD20" s="38">
        <v>7</v>
      </c>
    </row>
    <row r="21" spans="1:30" s="1" customFormat="1" ht="24" customHeight="1" thickTop="1" thickBot="1" x14ac:dyDescent="0.4">
      <c r="A21" s="101">
        <v>16</v>
      </c>
      <c r="B21" s="98" t="s">
        <v>120</v>
      </c>
      <c r="C21" s="99" t="s">
        <v>121</v>
      </c>
      <c r="D21" s="97" t="s">
        <v>80</v>
      </c>
      <c r="E21" s="96" t="s">
        <v>113</v>
      </c>
      <c r="F21" s="86" t="s">
        <v>144</v>
      </c>
      <c r="G21" s="86" t="s">
        <v>144</v>
      </c>
      <c r="H21" s="12">
        <v>0</v>
      </c>
      <c r="I21" s="86" t="s">
        <v>145</v>
      </c>
      <c r="J21" s="86" t="s">
        <v>71</v>
      </c>
      <c r="K21" s="78">
        <v>3</v>
      </c>
      <c r="L21" s="86" t="s">
        <v>145</v>
      </c>
      <c r="M21" s="78">
        <v>0</v>
      </c>
      <c r="N21" s="52">
        <v>3</v>
      </c>
      <c r="O21" s="78">
        <v>0.5</v>
      </c>
      <c r="P21" s="78">
        <v>3</v>
      </c>
      <c r="Q21" s="52">
        <v>3.5</v>
      </c>
      <c r="R21" s="58">
        <v>6.5</v>
      </c>
      <c r="S21" s="78">
        <v>1</v>
      </c>
      <c r="T21" s="78">
        <v>0</v>
      </c>
      <c r="U21" s="78">
        <v>0</v>
      </c>
      <c r="V21" s="58">
        <v>1</v>
      </c>
      <c r="W21" s="48" t="s">
        <v>87</v>
      </c>
      <c r="X21" s="78">
        <v>1</v>
      </c>
      <c r="Y21" s="48" t="s">
        <v>145</v>
      </c>
      <c r="Z21" s="78">
        <v>0</v>
      </c>
      <c r="AA21" s="48" t="s">
        <v>71</v>
      </c>
      <c r="AB21" s="78">
        <v>3</v>
      </c>
      <c r="AC21" s="58">
        <v>4</v>
      </c>
      <c r="AD21" s="38">
        <v>11.5</v>
      </c>
    </row>
    <row r="22" spans="1:30" s="1" customFormat="1" ht="24" customHeight="1" thickTop="1" thickBot="1" x14ac:dyDescent="0.4">
      <c r="A22" s="101">
        <v>17</v>
      </c>
      <c r="B22" s="98" t="s">
        <v>110</v>
      </c>
      <c r="C22" s="99" t="s">
        <v>111</v>
      </c>
      <c r="D22" s="97" t="s">
        <v>112</v>
      </c>
      <c r="E22" s="96" t="s">
        <v>113</v>
      </c>
      <c r="F22" s="86" t="s">
        <v>144</v>
      </c>
      <c r="G22" s="86" t="s">
        <v>144</v>
      </c>
      <c r="H22" s="12">
        <v>0</v>
      </c>
      <c r="I22" s="86" t="s">
        <v>145</v>
      </c>
      <c r="J22" s="86" t="s">
        <v>71</v>
      </c>
      <c r="K22" s="78">
        <v>3</v>
      </c>
      <c r="L22" s="86" t="s">
        <v>145</v>
      </c>
      <c r="M22" s="78">
        <v>0</v>
      </c>
      <c r="N22" s="52">
        <v>3</v>
      </c>
      <c r="O22" s="78">
        <v>0</v>
      </c>
      <c r="P22" s="78">
        <v>0</v>
      </c>
      <c r="Q22" s="52">
        <v>0</v>
      </c>
      <c r="R22" s="58">
        <v>3</v>
      </c>
      <c r="S22" s="78">
        <v>0</v>
      </c>
      <c r="T22" s="78">
        <v>0</v>
      </c>
      <c r="U22" s="78">
        <v>0</v>
      </c>
      <c r="V22" s="58">
        <v>0</v>
      </c>
      <c r="W22" s="48" t="s">
        <v>114</v>
      </c>
      <c r="X22" s="78">
        <v>1.5</v>
      </c>
      <c r="Y22" s="48" t="s">
        <v>145</v>
      </c>
      <c r="Z22" s="78">
        <v>0</v>
      </c>
      <c r="AA22" s="48" t="s">
        <v>71</v>
      </c>
      <c r="AB22" s="78">
        <v>3</v>
      </c>
      <c r="AC22" s="58">
        <v>4.5</v>
      </c>
      <c r="AD22" s="38">
        <v>7.5</v>
      </c>
    </row>
    <row r="23" spans="1:30" s="1" customFormat="1" ht="24" customHeight="1" thickTop="1" thickBot="1" x14ac:dyDescent="0.4">
      <c r="A23" s="101">
        <v>18</v>
      </c>
      <c r="B23" s="98" t="s">
        <v>118</v>
      </c>
      <c r="C23" s="99" t="s">
        <v>67</v>
      </c>
      <c r="D23" s="97" t="s">
        <v>119</v>
      </c>
      <c r="E23" s="96" t="s">
        <v>113</v>
      </c>
      <c r="F23" s="86" t="s">
        <v>144</v>
      </c>
      <c r="G23" s="86" t="s">
        <v>144</v>
      </c>
      <c r="H23" s="12">
        <v>0</v>
      </c>
      <c r="I23" s="86" t="s">
        <v>71</v>
      </c>
      <c r="J23" s="86" t="s">
        <v>145</v>
      </c>
      <c r="K23" s="78">
        <v>5</v>
      </c>
      <c r="L23" s="86" t="s">
        <v>145</v>
      </c>
      <c r="M23" s="78">
        <v>0</v>
      </c>
      <c r="N23" s="52">
        <v>5</v>
      </c>
      <c r="O23" s="78">
        <v>0</v>
      </c>
      <c r="P23" s="78">
        <v>0</v>
      </c>
      <c r="Q23" s="52">
        <v>0</v>
      </c>
      <c r="R23" s="58">
        <v>5</v>
      </c>
      <c r="S23" s="78">
        <v>0</v>
      </c>
      <c r="T23" s="78">
        <v>0</v>
      </c>
      <c r="U23" s="78">
        <v>0</v>
      </c>
      <c r="V23" s="58">
        <v>0</v>
      </c>
      <c r="W23" s="48" t="s">
        <v>87</v>
      </c>
      <c r="X23" s="78">
        <v>1</v>
      </c>
      <c r="Y23" s="48" t="s">
        <v>145</v>
      </c>
      <c r="Z23" s="78">
        <v>0</v>
      </c>
      <c r="AA23" s="48" t="s">
        <v>145</v>
      </c>
      <c r="AB23" s="78">
        <v>0</v>
      </c>
      <c r="AC23" s="58">
        <v>1</v>
      </c>
      <c r="AD23" s="38">
        <v>6</v>
      </c>
    </row>
    <row r="24" spans="1:30" s="1" customFormat="1" ht="24" customHeight="1" thickTop="1" thickBot="1" x14ac:dyDescent="0.4">
      <c r="A24" s="101">
        <v>19</v>
      </c>
      <c r="B24" s="98" t="s">
        <v>127</v>
      </c>
      <c r="C24" s="99" t="s">
        <v>128</v>
      </c>
      <c r="D24" s="97" t="s">
        <v>129</v>
      </c>
      <c r="E24" s="96" t="s">
        <v>113</v>
      </c>
      <c r="F24" s="86" t="s">
        <v>144</v>
      </c>
      <c r="G24" s="86" t="s">
        <v>144</v>
      </c>
      <c r="H24" s="12">
        <v>0</v>
      </c>
      <c r="I24" s="86" t="s">
        <v>145</v>
      </c>
      <c r="J24" s="86" t="s">
        <v>145</v>
      </c>
      <c r="K24" s="78">
        <v>0</v>
      </c>
      <c r="L24" s="86" t="s">
        <v>145</v>
      </c>
      <c r="M24" s="78">
        <v>0</v>
      </c>
      <c r="N24" s="52">
        <v>0</v>
      </c>
      <c r="O24" s="78">
        <v>0</v>
      </c>
      <c r="P24" s="78">
        <v>0</v>
      </c>
      <c r="Q24" s="52">
        <v>0</v>
      </c>
      <c r="R24" s="58">
        <v>0</v>
      </c>
      <c r="S24" s="78">
        <v>0</v>
      </c>
      <c r="T24" s="78">
        <v>0</v>
      </c>
      <c r="U24" s="78">
        <v>0</v>
      </c>
      <c r="V24" s="58">
        <v>0</v>
      </c>
      <c r="W24" s="48" t="s">
        <v>87</v>
      </c>
      <c r="X24" s="78">
        <v>1</v>
      </c>
      <c r="Y24" s="48" t="s">
        <v>145</v>
      </c>
      <c r="Z24" s="78">
        <v>0</v>
      </c>
      <c r="AA24" s="48" t="s">
        <v>71</v>
      </c>
      <c r="AB24" s="78">
        <v>3</v>
      </c>
      <c r="AC24" s="58">
        <v>4</v>
      </c>
      <c r="AD24" s="38">
        <v>4</v>
      </c>
    </row>
    <row r="25" spans="1:30" s="1" customFormat="1" ht="24" customHeight="1" thickTop="1" thickBot="1" x14ac:dyDescent="0.4">
      <c r="A25" s="101">
        <v>20</v>
      </c>
      <c r="B25" s="98" t="s">
        <v>122</v>
      </c>
      <c r="C25" s="99" t="s">
        <v>123</v>
      </c>
      <c r="D25" s="97" t="s">
        <v>94</v>
      </c>
      <c r="E25" s="96" t="s">
        <v>113</v>
      </c>
      <c r="F25" s="86" t="s">
        <v>144</v>
      </c>
      <c r="G25" s="86" t="s">
        <v>144</v>
      </c>
      <c r="H25" s="12">
        <v>0</v>
      </c>
      <c r="I25" s="86" t="s">
        <v>145</v>
      </c>
      <c r="J25" s="86" t="s">
        <v>71</v>
      </c>
      <c r="K25" s="78">
        <v>3</v>
      </c>
      <c r="L25" s="86" t="s">
        <v>145</v>
      </c>
      <c r="M25" s="78">
        <v>0</v>
      </c>
      <c r="N25" s="52">
        <v>3</v>
      </c>
      <c r="O25" s="78">
        <v>0</v>
      </c>
      <c r="P25" s="78">
        <v>0</v>
      </c>
      <c r="Q25" s="52">
        <v>0</v>
      </c>
      <c r="R25" s="58">
        <v>3</v>
      </c>
      <c r="S25" s="78">
        <v>0</v>
      </c>
      <c r="T25" s="78">
        <v>0</v>
      </c>
      <c r="U25" s="78">
        <v>0</v>
      </c>
      <c r="V25" s="58">
        <v>0</v>
      </c>
      <c r="W25" s="48" t="s">
        <v>70</v>
      </c>
      <c r="X25" s="78">
        <v>2</v>
      </c>
      <c r="Y25" s="48" t="s">
        <v>145</v>
      </c>
      <c r="Z25" s="78">
        <v>0</v>
      </c>
      <c r="AA25" s="48" t="s">
        <v>71</v>
      </c>
      <c r="AB25" s="78">
        <v>3</v>
      </c>
      <c r="AC25" s="58">
        <v>5</v>
      </c>
      <c r="AD25" s="38">
        <v>8</v>
      </c>
    </row>
    <row r="26" spans="1:30" s="1" customFormat="1" ht="24" customHeight="1" thickTop="1" thickBot="1" x14ac:dyDescent="0.4">
      <c r="A26" s="101">
        <v>21</v>
      </c>
      <c r="B26" s="98" t="s">
        <v>115</v>
      </c>
      <c r="C26" s="99" t="s">
        <v>116</v>
      </c>
      <c r="D26" s="97" t="s">
        <v>117</v>
      </c>
      <c r="E26" s="96" t="s">
        <v>113</v>
      </c>
      <c r="F26" s="86" t="s">
        <v>144</v>
      </c>
      <c r="G26" s="86" t="s">
        <v>144</v>
      </c>
      <c r="H26" s="12">
        <v>0</v>
      </c>
      <c r="I26" s="86" t="s">
        <v>145</v>
      </c>
      <c r="J26" s="86" t="s">
        <v>71</v>
      </c>
      <c r="K26" s="78">
        <v>3</v>
      </c>
      <c r="L26" s="86" t="s">
        <v>145</v>
      </c>
      <c r="M26" s="78">
        <v>0</v>
      </c>
      <c r="N26" s="52">
        <v>3</v>
      </c>
      <c r="O26" s="78">
        <v>0</v>
      </c>
      <c r="P26" s="78">
        <v>0</v>
      </c>
      <c r="Q26" s="52">
        <v>0</v>
      </c>
      <c r="R26" s="58">
        <v>3</v>
      </c>
      <c r="S26" s="78">
        <v>0</v>
      </c>
      <c r="T26" s="78">
        <v>0</v>
      </c>
      <c r="U26" s="78">
        <v>0</v>
      </c>
      <c r="V26" s="58">
        <v>0</v>
      </c>
      <c r="W26" s="48" t="s">
        <v>87</v>
      </c>
      <c r="X26" s="78">
        <v>1</v>
      </c>
      <c r="Y26" s="48" t="s">
        <v>145</v>
      </c>
      <c r="Z26" s="78">
        <v>0</v>
      </c>
      <c r="AA26" s="48" t="s">
        <v>71</v>
      </c>
      <c r="AB26" s="78">
        <v>3</v>
      </c>
      <c r="AC26" s="58">
        <v>4</v>
      </c>
      <c r="AD26" s="38">
        <v>7</v>
      </c>
    </row>
    <row r="27" spans="1:30" s="1" customFormat="1" ht="24" customHeight="1" thickTop="1" thickBot="1" x14ac:dyDescent="0.4">
      <c r="A27" s="101">
        <v>22</v>
      </c>
      <c r="B27" s="98" t="s">
        <v>134</v>
      </c>
      <c r="C27" s="99" t="s">
        <v>135</v>
      </c>
      <c r="D27" s="97" t="s">
        <v>94</v>
      </c>
      <c r="E27" s="96" t="s">
        <v>65</v>
      </c>
      <c r="F27" s="86" t="s">
        <v>144</v>
      </c>
      <c r="G27" s="86" t="s">
        <v>144</v>
      </c>
      <c r="H27" s="12">
        <v>0</v>
      </c>
      <c r="I27" s="86" t="s">
        <v>145</v>
      </c>
      <c r="J27" s="86" t="s">
        <v>71</v>
      </c>
      <c r="K27" s="78">
        <v>3</v>
      </c>
      <c r="L27" s="86" t="s">
        <v>145</v>
      </c>
      <c r="M27" s="78">
        <v>0</v>
      </c>
      <c r="N27" s="52">
        <v>3</v>
      </c>
      <c r="O27" s="78">
        <v>0</v>
      </c>
      <c r="P27" s="78">
        <v>0</v>
      </c>
      <c r="Q27" s="52">
        <v>0</v>
      </c>
      <c r="R27" s="58">
        <v>3</v>
      </c>
      <c r="S27" s="78">
        <v>0</v>
      </c>
      <c r="T27" s="78">
        <v>0</v>
      </c>
      <c r="U27" s="78">
        <v>0</v>
      </c>
      <c r="V27" s="58">
        <v>0</v>
      </c>
      <c r="W27" s="48" t="s">
        <v>70</v>
      </c>
      <c r="X27" s="78">
        <v>2</v>
      </c>
      <c r="Y27" s="48" t="s">
        <v>145</v>
      </c>
      <c r="Z27" s="78">
        <v>0</v>
      </c>
      <c r="AA27" s="48" t="s">
        <v>145</v>
      </c>
      <c r="AB27" s="78">
        <v>0</v>
      </c>
      <c r="AC27" s="58">
        <v>2</v>
      </c>
      <c r="AD27" s="38">
        <v>5</v>
      </c>
    </row>
    <row r="28" spans="1:30" s="1" customFormat="1" ht="24" customHeight="1" thickTop="1" thickBot="1" x14ac:dyDescent="0.4">
      <c r="A28" s="101">
        <v>23</v>
      </c>
      <c r="B28" s="98" t="s">
        <v>139</v>
      </c>
      <c r="C28" s="99" t="s">
        <v>97</v>
      </c>
      <c r="D28" s="97" t="s">
        <v>140</v>
      </c>
      <c r="E28" s="96" t="s">
        <v>146</v>
      </c>
      <c r="F28" s="86" t="s">
        <v>71</v>
      </c>
      <c r="G28" s="86" t="s">
        <v>144</v>
      </c>
      <c r="H28" s="12">
        <v>8</v>
      </c>
      <c r="I28" s="86" t="s">
        <v>145</v>
      </c>
      <c r="J28" s="86" t="s">
        <v>145</v>
      </c>
      <c r="K28" s="78">
        <v>0</v>
      </c>
      <c r="L28" s="86" t="s">
        <v>145</v>
      </c>
      <c r="M28" s="78">
        <v>0</v>
      </c>
      <c r="N28" s="52">
        <v>8</v>
      </c>
      <c r="O28" s="78">
        <v>4</v>
      </c>
      <c r="P28" s="78">
        <v>3</v>
      </c>
      <c r="Q28" s="52">
        <v>7</v>
      </c>
      <c r="R28" s="58">
        <v>15</v>
      </c>
      <c r="S28" s="78">
        <v>5</v>
      </c>
      <c r="T28" s="78">
        <v>0</v>
      </c>
      <c r="U28" s="78">
        <v>0</v>
      </c>
      <c r="V28" s="58">
        <v>5</v>
      </c>
      <c r="W28" s="48" t="s">
        <v>145</v>
      </c>
      <c r="X28" s="78">
        <v>0</v>
      </c>
      <c r="Y28" s="48" t="s">
        <v>145</v>
      </c>
      <c r="Z28" s="78">
        <v>0</v>
      </c>
      <c r="AA28" s="48" t="s">
        <v>71</v>
      </c>
      <c r="AB28" s="78">
        <v>3</v>
      </c>
      <c r="AC28" s="58">
        <v>3</v>
      </c>
      <c r="AD28" s="38">
        <v>23</v>
      </c>
    </row>
    <row r="29" spans="1:30" s="1" customFormat="1" ht="24" customHeight="1" thickTop="1" thickBot="1" x14ac:dyDescent="0.4">
      <c r="A29" s="101">
        <v>24</v>
      </c>
      <c r="B29" s="98" t="s">
        <v>130</v>
      </c>
      <c r="C29" s="99" t="s">
        <v>82</v>
      </c>
      <c r="D29" s="97" t="s">
        <v>131</v>
      </c>
      <c r="E29" s="96" t="s">
        <v>126</v>
      </c>
      <c r="F29" s="86" t="s">
        <v>144</v>
      </c>
      <c r="G29" s="86" t="s">
        <v>144</v>
      </c>
      <c r="H29" s="12">
        <v>0</v>
      </c>
      <c r="I29" s="86" t="s">
        <v>71</v>
      </c>
      <c r="J29" s="86" t="s">
        <v>145</v>
      </c>
      <c r="K29" s="78">
        <v>5</v>
      </c>
      <c r="L29" s="86" t="s">
        <v>145</v>
      </c>
      <c r="M29" s="78">
        <v>0</v>
      </c>
      <c r="N29" s="52">
        <v>5</v>
      </c>
      <c r="O29" s="78">
        <v>0</v>
      </c>
      <c r="P29" s="78">
        <v>0</v>
      </c>
      <c r="Q29" s="52">
        <v>0</v>
      </c>
      <c r="R29" s="58">
        <v>5</v>
      </c>
      <c r="S29" s="78">
        <v>0</v>
      </c>
      <c r="T29" s="78">
        <v>0</v>
      </c>
      <c r="U29" s="78">
        <v>0</v>
      </c>
      <c r="V29" s="58">
        <v>0</v>
      </c>
      <c r="W29" s="48" t="s">
        <v>70</v>
      </c>
      <c r="X29" s="78">
        <v>2</v>
      </c>
      <c r="Y29" s="48" t="s">
        <v>145</v>
      </c>
      <c r="Z29" s="78">
        <v>0</v>
      </c>
      <c r="AA29" s="48" t="s">
        <v>71</v>
      </c>
      <c r="AB29" s="78">
        <v>3</v>
      </c>
      <c r="AC29" s="58">
        <v>5</v>
      </c>
      <c r="AD29" s="38">
        <v>10</v>
      </c>
    </row>
    <row r="30" spans="1:30" s="1" customFormat="1" ht="24" customHeight="1" thickTop="1" thickBot="1" x14ac:dyDescent="0.4">
      <c r="A30" s="101">
        <v>25</v>
      </c>
      <c r="B30" s="98" t="s">
        <v>124</v>
      </c>
      <c r="C30" s="99" t="s">
        <v>67</v>
      </c>
      <c r="D30" s="97" t="s">
        <v>125</v>
      </c>
      <c r="E30" s="96" t="s">
        <v>126</v>
      </c>
      <c r="F30" s="86" t="s">
        <v>144</v>
      </c>
      <c r="G30" s="86" t="s">
        <v>71</v>
      </c>
      <c r="H30" s="12">
        <v>6</v>
      </c>
      <c r="I30" s="86" t="s">
        <v>145</v>
      </c>
      <c r="J30" s="86" t="s">
        <v>145</v>
      </c>
      <c r="K30" s="78">
        <v>0</v>
      </c>
      <c r="L30" s="86" t="s">
        <v>71</v>
      </c>
      <c r="M30" s="78">
        <v>3</v>
      </c>
      <c r="N30" s="52">
        <v>9</v>
      </c>
      <c r="O30" s="78">
        <v>0</v>
      </c>
      <c r="P30" s="78">
        <v>0</v>
      </c>
      <c r="Q30" s="52">
        <v>0</v>
      </c>
      <c r="R30" s="58">
        <v>9</v>
      </c>
      <c r="S30" s="78">
        <v>0</v>
      </c>
      <c r="T30" s="78">
        <v>0</v>
      </c>
      <c r="U30" s="78">
        <v>0</v>
      </c>
      <c r="V30" s="58">
        <v>0</v>
      </c>
      <c r="W30" s="48" t="s">
        <v>70</v>
      </c>
      <c r="X30" s="78">
        <v>2</v>
      </c>
      <c r="Y30" s="48" t="s">
        <v>145</v>
      </c>
      <c r="Z30" s="78">
        <v>0</v>
      </c>
      <c r="AA30" s="48" t="s">
        <v>145</v>
      </c>
      <c r="AB30" s="78">
        <v>0</v>
      </c>
      <c r="AC30" s="58">
        <v>2</v>
      </c>
      <c r="AD30" s="38">
        <v>11</v>
      </c>
    </row>
    <row r="31" spans="1:30" s="1" customFormat="1" ht="24" customHeight="1" thickTop="1" thickBot="1" x14ac:dyDescent="0.4">
      <c r="A31" s="101">
        <v>26</v>
      </c>
      <c r="B31" s="98" t="s">
        <v>141</v>
      </c>
      <c r="C31" s="99" t="s">
        <v>142</v>
      </c>
      <c r="D31" s="97" t="s">
        <v>143</v>
      </c>
      <c r="E31" s="96" t="s">
        <v>126</v>
      </c>
      <c r="F31" s="86" t="s">
        <v>144</v>
      </c>
      <c r="G31" s="86" t="s">
        <v>144</v>
      </c>
      <c r="H31" s="12">
        <v>0</v>
      </c>
      <c r="I31" s="86" t="s">
        <v>71</v>
      </c>
      <c r="J31" s="86" t="s">
        <v>145</v>
      </c>
      <c r="K31" s="78">
        <v>5</v>
      </c>
      <c r="L31" s="86" t="s">
        <v>145</v>
      </c>
      <c r="M31" s="78">
        <v>0</v>
      </c>
      <c r="N31" s="52">
        <v>5</v>
      </c>
      <c r="O31" s="78">
        <v>0.5</v>
      </c>
      <c r="P31" s="78">
        <v>1</v>
      </c>
      <c r="Q31" s="52">
        <v>1.5</v>
      </c>
      <c r="R31" s="58">
        <v>6.5</v>
      </c>
      <c r="S31" s="78">
        <v>1</v>
      </c>
      <c r="T31" s="78">
        <v>0</v>
      </c>
      <c r="U31" s="78">
        <v>0</v>
      </c>
      <c r="V31" s="58">
        <v>1</v>
      </c>
      <c r="W31" s="48" t="s">
        <v>145</v>
      </c>
      <c r="X31" s="78">
        <v>0</v>
      </c>
      <c r="Y31" s="48" t="s">
        <v>145</v>
      </c>
      <c r="Z31" s="78">
        <v>0</v>
      </c>
      <c r="AA31" s="48" t="s">
        <v>71</v>
      </c>
      <c r="AB31" s="78">
        <v>3</v>
      </c>
      <c r="AC31" s="58">
        <v>3</v>
      </c>
      <c r="AD31" s="38">
        <v>10.5</v>
      </c>
    </row>
    <row r="32" spans="1:30" s="1" customFormat="1" ht="24" customHeight="1" thickTop="1" thickBot="1" x14ac:dyDescent="0.4">
      <c r="A32" s="101">
        <v>27</v>
      </c>
      <c r="B32" s="98" t="s">
        <v>136</v>
      </c>
      <c r="C32" s="99" t="s">
        <v>97</v>
      </c>
      <c r="D32" s="97" t="s">
        <v>137</v>
      </c>
      <c r="E32" s="96" t="s">
        <v>138</v>
      </c>
      <c r="F32" s="86" t="s">
        <v>144</v>
      </c>
      <c r="G32" s="86" t="s">
        <v>144</v>
      </c>
      <c r="H32" s="12">
        <v>0</v>
      </c>
      <c r="I32" s="86" t="s">
        <v>145</v>
      </c>
      <c r="J32" s="86" t="s">
        <v>71</v>
      </c>
      <c r="K32" s="78">
        <v>3</v>
      </c>
      <c r="L32" s="86" t="s">
        <v>145</v>
      </c>
      <c r="M32" s="78">
        <v>0</v>
      </c>
      <c r="N32" s="52">
        <v>3</v>
      </c>
      <c r="O32" s="78">
        <v>0</v>
      </c>
      <c r="P32" s="78">
        <v>0</v>
      </c>
      <c r="Q32" s="52">
        <v>0</v>
      </c>
      <c r="R32" s="58">
        <v>3</v>
      </c>
      <c r="S32" s="78">
        <v>0</v>
      </c>
      <c r="T32" s="78">
        <v>0</v>
      </c>
      <c r="U32" s="78">
        <v>0</v>
      </c>
      <c r="V32" s="58">
        <v>0</v>
      </c>
      <c r="W32" s="48" t="s">
        <v>114</v>
      </c>
      <c r="X32" s="78">
        <v>1.5</v>
      </c>
      <c r="Y32" s="48" t="s">
        <v>145</v>
      </c>
      <c r="Z32" s="78">
        <v>0</v>
      </c>
      <c r="AA32" s="48" t="s">
        <v>71</v>
      </c>
      <c r="AB32" s="78">
        <v>3</v>
      </c>
      <c r="AC32" s="58">
        <v>4.5</v>
      </c>
      <c r="AD32" s="38">
        <v>7.5</v>
      </c>
    </row>
    <row r="33" spans="1:30" s="1" customFormat="1" ht="24" customHeight="1" thickTop="1" thickBot="1" x14ac:dyDescent="0.4">
      <c r="A33" s="101">
        <v>28</v>
      </c>
      <c r="B33" s="97" t="s">
        <v>132</v>
      </c>
      <c r="C33" s="99" t="s">
        <v>96</v>
      </c>
      <c r="D33" s="97" t="s">
        <v>90</v>
      </c>
      <c r="E33" s="96" t="s">
        <v>133</v>
      </c>
      <c r="F33" s="86" t="s">
        <v>144</v>
      </c>
      <c r="G33" s="86" t="s">
        <v>144</v>
      </c>
      <c r="H33" s="12">
        <v>0</v>
      </c>
      <c r="I33" s="86" t="s">
        <v>71</v>
      </c>
      <c r="J33" s="86" t="s">
        <v>145</v>
      </c>
      <c r="K33" s="78">
        <v>5</v>
      </c>
      <c r="L33" s="86" t="s">
        <v>145</v>
      </c>
      <c r="M33" s="78">
        <v>0</v>
      </c>
      <c r="N33" s="52">
        <v>5</v>
      </c>
      <c r="O33" s="78">
        <v>0</v>
      </c>
      <c r="P33" s="78">
        <v>0</v>
      </c>
      <c r="Q33" s="52">
        <v>0</v>
      </c>
      <c r="R33" s="58">
        <v>5</v>
      </c>
      <c r="S33" s="78">
        <v>0</v>
      </c>
      <c r="T33" s="78">
        <v>0</v>
      </c>
      <c r="U33" s="78">
        <v>0</v>
      </c>
      <c r="V33" s="58">
        <v>0</v>
      </c>
      <c r="W33" s="48" t="s">
        <v>70</v>
      </c>
      <c r="X33" s="78">
        <v>2</v>
      </c>
      <c r="Y33" s="48" t="s">
        <v>87</v>
      </c>
      <c r="Z33" s="78">
        <v>0.5</v>
      </c>
      <c r="AA33" s="48" t="s">
        <v>71</v>
      </c>
      <c r="AB33" s="78">
        <v>3</v>
      </c>
      <c r="AC33" s="58">
        <v>5.5</v>
      </c>
      <c r="AD33" s="38">
        <v>10.5</v>
      </c>
    </row>
    <row r="34" spans="1:30" ht="15" thickTop="1" x14ac:dyDescent="0.35">
      <c r="C34" s="100"/>
      <c r="E34" s="100"/>
    </row>
    <row r="37" spans="1:30" s="164" customFormat="1" ht="18.5" x14ac:dyDescent="0.35">
      <c r="B37" s="165" t="s">
        <v>152</v>
      </c>
    </row>
    <row r="38" spans="1:30" s="164" customFormat="1" ht="18.5" x14ac:dyDescent="0.35">
      <c r="B38" s="165" t="s">
        <v>153</v>
      </c>
    </row>
    <row r="39" spans="1:30" x14ac:dyDescent="0.35">
      <c r="W39" s="163"/>
    </row>
    <row r="40" spans="1:30" x14ac:dyDescent="0.35">
      <c r="W40" s="163"/>
    </row>
    <row r="41" spans="1:30" ht="15.5" x14ac:dyDescent="0.35">
      <c r="X41" s="168" t="s">
        <v>148</v>
      </c>
    </row>
    <row r="46" spans="1:30" ht="15.5" x14ac:dyDescent="0.35">
      <c r="Y46" s="166" t="s">
        <v>149</v>
      </c>
      <c r="Z46" s="167"/>
      <c r="AA46" s="167"/>
    </row>
    <row r="47" spans="1:30" ht="15.5" x14ac:dyDescent="0.35">
      <c r="Y47" s="166" t="s">
        <v>150</v>
      </c>
      <c r="Z47" s="167"/>
      <c r="AA47" s="167"/>
    </row>
    <row r="48" spans="1:30" ht="15.5" x14ac:dyDescent="0.35">
      <c r="Y48" s="166" t="s">
        <v>151</v>
      </c>
      <c r="Z48" s="167"/>
      <c r="AA48" s="167"/>
    </row>
  </sheetData>
  <sortState ref="A5:AD32">
    <sortCondition ref="E5:E32"/>
    <sortCondition ref="B5:B32"/>
  </sortState>
  <mergeCells count="17">
    <mergeCell ref="A1:AD1"/>
    <mergeCell ref="L4:M4"/>
    <mergeCell ref="N4:N5"/>
    <mergeCell ref="Q4:Q5"/>
    <mergeCell ref="AD2:AD5"/>
    <mergeCell ref="AC3:AC5"/>
    <mergeCell ref="W2:AC2"/>
    <mergeCell ref="W3:AB4"/>
    <mergeCell ref="F2:R2"/>
    <mergeCell ref="S2:V2"/>
    <mergeCell ref="F3:N3"/>
    <mergeCell ref="O3:Q3"/>
    <mergeCell ref="R3:R5"/>
    <mergeCell ref="S3:U4"/>
    <mergeCell ref="V3:V5"/>
    <mergeCell ref="F4:H4"/>
    <mergeCell ref="I4:K4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ΜΟΡΙΑ-ΕΚΠΑΙΔΕΥΤΙΚΟΥ (5)</vt:lpstr>
      <vt:lpstr>ΣΥΓΚΕΝΤΡΩΤΙΚΟΣ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 Ι. Προξενιάς</dc:creator>
  <cp:lastModifiedBy>Βασίλης Ι. Προξενιάς</cp:lastModifiedBy>
  <cp:lastPrinted>2018-01-12T10:13:20Z</cp:lastPrinted>
  <dcterms:created xsi:type="dcterms:W3CDTF">2016-12-14T08:49:10Z</dcterms:created>
  <dcterms:modified xsi:type="dcterms:W3CDTF">2018-01-16T12:41:24Z</dcterms:modified>
</cp:coreProperties>
</file>